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fls01\ПТО\Для Андрея\ИП 2025-2029\ИП 2025-2029_2025.08 в Министерство\Паспорта АО БЭСК\"/>
    </mc:Choice>
  </mc:AlternateContent>
  <xr:revisionPtr revIDLastSave="0" documentId="13_ncr:1_{661702DF-B661-40CD-ADF5-B1C1F880CB4B}"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местоположение'!$A$1:$C$48</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81029"/>
</workbook>
</file>

<file path=xl/calcChain.xml><?xml version="1.0" encoding="utf-8"?>
<calcChain xmlns="http://schemas.openxmlformats.org/spreadsheetml/2006/main">
  <c r="H24" i="24" l="1"/>
  <c r="H27" i="24"/>
  <c r="H30" i="24"/>
  <c r="H52" i="24" s="1"/>
  <c r="AC57" i="24" l="1"/>
  <c r="AB57" i="24"/>
  <c r="F30" i="24"/>
  <c r="R26" i="5"/>
  <c r="P26" i="5"/>
  <c r="O26" i="5"/>
  <c r="R25" i="5"/>
  <c r="P25" i="5"/>
  <c r="R24" i="5"/>
  <c r="P24" i="5"/>
  <c r="O25" i="5"/>
  <c r="E47" i="7" l="1"/>
  <c r="G46" i="7"/>
  <c r="H46" i="7"/>
  <c r="I46" i="7"/>
  <c r="J46" i="7"/>
  <c r="F46" i="7"/>
  <c r="E46" i="7" s="1"/>
  <c r="N57" i="24"/>
  <c r="Z57" i="24" l="1"/>
  <c r="V57" i="24"/>
  <c r="R57" i="24"/>
  <c r="J57" i="24"/>
  <c r="AB58" i="24"/>
  <c r="Z58" i="24"/>
  <c r="V58" i="24"/>
  <c r="R58" i="24"/>
  <c r="N58" i="24"/>
  <c r="J58" i="24"/>
  <c r="O24" i="5"/>
  <c r="AC58" i="24" l="1"/>
  <c r="C48" i="7" l="1"/>
  <c r="G30" i="24"/>
  <c r="G27" i="24" s="1"/>
  <c r="G24" i="24" s="1"/>
  <c r="AB33" i="24"/>
  <c r="L30" i="24"/>
  <c r="L52" i="24" s="1"/>
  <c r="P30" i="24"/>
  <c r="P52" i="24" s="1"/>
  <c r="T30" i="24"/>
  <c r="T52" i="24" s="1"/>
  <c r="X30" i="24"/>
  <c r="X52" i="24" s="1"/>
  <c r="Z33" i="24"/>
  <c r="Z30" i="24" s="1"/>
  <c r="Z52" i="24" s="1"/>
  <c r="V33" i="24"/>
  <c r="V30" i="24" s="1"/>
  <c r="V52" i="24" s="1"/>
  <c r="R33" i="24"/>
  <c r="R30" i="24" s="1"/>
  <c r="R52" i="24" s="1"/>
  <c r="N33" i="24"/>
  <c r="N30" i="24" s="1"/>
  <c r="N52" i="24" s="1"/>
  <c r="J33" i="24"/>
  <c r="J30" i="24" s="1"/>
  <c r="AB52" i="24" l="1"/>
  <c r="AC30" i="24"/>
  <c r="J52" i="24"/>
  <c r="AC52" i="24" s="1"/>
  <c r="AC33" i="24"/>
  <c r="D33" i="24" s="1"/>
  <c r="AB30" i="24"/>
  <c r="F33" i="24"/>
  <c r="F27" i="24" s="1"/>
  <c r="F24" i="24" s="1"/>
  <c r="C33" i="24"/>
  <c r="P27" i="24" l="1"/>
  <c r="AB34" i="24"/>
  <c r="C34" i="24" s="1"/>
  <c r="C30" i="24" s="1"/>
  <c r="C52" i="24" l="1"/>
  <c r="C27" i="24"/>
  <c r="C24" i="24"/>
  <c r="B27" i="22" s="1"/>
  <c r="AC34" i="24"/>
  <c r="D34" i="24" s="1"/>
  <c r="D30" i="24" s="1"/>
  <c r="D52" i="24" s="1"/>
  <c r="X27" i="24"/>
  <c r="X24" i="24" s="1"/>
  <c r="T27" i="24"/>
  <c r="L27" i="24"/>
  <c r="AB27" i="24" s="1"/>
  <c r="N27" i="24" l="1"/>
  <c r="N24" i="24" s="1"/>
  <c r="R27" i="24"/>
  <c r="R24" i="24" s="1"/>
  <c r="V27" i="24"/>
  <c r="V24" i="24" s="1"/>
  <c r="Z27" i="24"/>
  <c r="Z24" i="24" s="1"/>
  <c r="J27" i="24"/>
  <c r="E48" i="7"/>
  <c r="AC27" i="24" l="1"/>
  <c r="J24" i="24"/>
  <c r="AC24" i="24" s="1"/>
  <c r="A14" i="24" l="1"/>
  <c r="A8" i="24"/>
  <c r="A11" i="24"/>
  <c r="A4" i="24"/>
  <c r="D27" i="24"/>
  <c r="D24" i="24" s="1"/>
  <c r="T24" i="24"/>
  <c r="P24" i="24"/>
  <c r="L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B24" i="24" l="1"/>
  <c r="F62" i="7" l="1"/>
  <c r="F61" i="7" l="1"/>
  <c r="G62" i="7"/>
  <c r="H62" i="7"/>
  <c r="I62" i="7"/>
  <c r="J62" i="7"/>
  <c r="E62" i="7" l="1"/>
  <c r="G61" i="7"/>
  <c r="H61" i="7"/>
  <c r="I61" i="7"/>
  <c r="J61" i="7"/>
  <c r="A15" i="22"/>
  <c r="B21" i="22" s="1"/>
  <c r="A12" i="22"/>
  <c r="A9" i="22"/>
  <c r="A5" i="22"/>
  <c r="A15" i="5"/>
  <c r="A12" i="5"/>
  <c r="A9" i="5"/>
  <c r="A5" i="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E61" i="7" l="1"/>
</calcChain>
</file>

<file path=xl/sharedStrings.xml><?xml version="1.0" encoding="utf-8"?>
<sst xmlns="http://schemas.openxmlformats.org/spreadsheetml/2006/main" count="2445" uniqueCount="582">
  <si>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</si>
  <si>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</si>
  <si>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</si>
  <si>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</si>
  <si>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</si>
  <si>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</si>
  <si>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</si>
  <si>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</si>
  <si>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</si>
  <si>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</si>
  <si>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</si>
  <si>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</si>
  <si>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</si>
  <si>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</si>
  <si>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</si>
  <si>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</si>
  <si>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</si>
  <si>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</si>
  <si>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</si>
  <si>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</si>
  <si>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</si>
  <si>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</si>
  <si>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</si>
  <si>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</si>
  <si>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</si>
  <si>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</si>
  <si>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</si>
  <si>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</si>
  <si>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</si>
  <si>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</si>
  <si>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</si>
  <si>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</si>
  <si>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</si>
  <si>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</si>
  <si>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</si>
  <si>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</si>
  <si>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</si>
  <si>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</si>
  <si>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</si>
  <si>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</si>
  <si>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</si>
  <si>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</si>
  <si>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</si>
  <si>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</si>
  <si>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</si>
  <si>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</si>
  <si>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</si>
  <si>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</si>
  <si>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</si>
  <si>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</si>
  <si>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</si>
  <si>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</si>
  <si>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</si>
  <si>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</si>
  <si>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</si>
  <si>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</si>
  <si>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</si>
  <si>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</si>
  <si>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</si>
  <si>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</si>
  <si>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</si>
  <si>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</si>
  <si>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</si>
  <si>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</si>
  <si>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</si>
  <si>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</si>
  <si>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</si>
  <si>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</si>
  <si>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</si>
  <si>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</si>
  <si>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</si>
  <si>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</si>
  <si>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</si>
  <si>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</si>
  <si>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</si>
  <si>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</si>
  <si>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</si>
  <si>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</si>
  <si>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</si>
  <si>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</si>
  <si>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</si>
  <si>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</si>
  <si>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</si>
  <si>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</si>
  <si>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</si>
  <si>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</si>
  <si>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</si>
  <si>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</si>
  <si>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</si>
  <si>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</si>
  <si>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</si>
  <si>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</si>
  <si>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</si>
  <si>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</si>
  <si>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</si>
  <si>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</si>
  <si>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</si>
  <si>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</si>
  <si>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</si>
  <si>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</si>
  <si>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</si>
  <si>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</si>
  <si>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</si>
  <si>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</si>
  <si>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</si>
  <si>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</si>
  <si>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</si>
  <si>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</si>
  <si>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</si>
  <si>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</si>
  <si>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</si>
  <si>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</si>
  <si>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</si>
  <si>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</si>
  <si>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</si>
  <si>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</si>
  <si>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</si>
  <si>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</si>
  <si>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</si>
  <si>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</si>
  <si>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</si>
  <si>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</si>
  <si>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</si>
  <si>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</si>
  <si>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</si>
  <si>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</si>
  <si>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</si>
  <si>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</si>
  <si>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</si>
  <si>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</si>
  <si>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</si>
  <si>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</si>
  <si>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</si>
  <si>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</si>
  <si>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</si>
  <si>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</si>
  <si>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</si>
  <si>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</si>
  <si>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</si>
  <si>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</si>
  <si>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</si>
  <si>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</si>
  <si>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</si>
  <si>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</si>
  <si>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</si>
  <si>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</si>
  <si>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</si>
  <si>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</si>
  <si>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</si>
  <si>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</si>
  <si>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</si>
  <si>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</si>
  <si>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</si>
  <si>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</si>
  <si>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</si>
  <si>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</si>
  <si>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</si>
  <si>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</si>
  <si>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</si>
  <si>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</si>
  <si>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</si>
  <si>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</si>
  <si>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</si>
  <si>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</si>
  <si>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</si>
  <si>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</si>
  <si>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</si>
  <si>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</si>
  <si>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</si>
  <si>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</si>
  <si>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</si>
  <si>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</si>
  <si>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</si>
  <si>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</si>
  <si>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</si>
  <si>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</si>
  <si>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</si>
  <si>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</si>
  <si>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</si>
  <si>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</si>
  <si>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</si>
  <si>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</si>
  <si>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</si>
  <si>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</si>
  <si>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</si>
  <si>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</si>
  <si>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</si>
  <si>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</si>
  <si>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</si>
  <si>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</si>
  <si>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</si>
  <si>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</si>
  <si>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</si>
  <si>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</si>
  <si>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</si>
  <si>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</si>
  <si>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</si>
  <si>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</si>
  <si>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</si>
  <si>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</si>
  <si>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</si>
  <si>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</si>
  <si>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</si>
  <si>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</si>
  <si>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</si>
  <si>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</si>
  <si>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</si>
  <si>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</si>
  <si>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</si>
  <si>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</si>
  <si>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</si>
  <si>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</si>
  <si>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</si>
  <si>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</si>
  <si>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</si>
  <si>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</si>
  <si>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</si>
  <si>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</si>
  <si>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</si>
  <si>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</si>
  <si>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</si>
  <si>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</si>
  <si>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</si>
  <si>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</si>
  <si>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</si>
  <si>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</si>
  <si>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</si>
  <si>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</si>
  <si>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</si>
  <si>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</si>
  <si>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</si>
  <si>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</si>
  <si>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</si>
  <si>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</si>
  <si>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</si>
  <si>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</si>
  <si>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</si>
  <si>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</si>
  <si>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</si>
  <si>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</si>
  <si>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</si>
  <si>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</si>
  <si>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</si>
  <si>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</si>
  <si>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</si>
  <si>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</si>
  <si>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</si>
  <si>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</si>
  <si>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</si>
  <si>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</si>
  <si>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</si>
  <si>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</si>
  <si>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</si>
  <si>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</si>
  <si>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</si>
  <si>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</si>
  <si>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</si>
  <si>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</si>
  <si>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</si>
  <si>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</si>
  <si>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</si>
  <si>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</si>
  <si>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</si>
  <si>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</si>
  <si>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</si>
  <si>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</si>
  <si>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</si>
  <si>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</si>
  <si>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</si>
  <si>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</si>
  <si>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</si>
  <si>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</si>
  <si>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</si>
  <si>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</si>
  <si>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</si>
  <si>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</si>
  <si>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</si>
  <si>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</si>
  <si>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</si>
  <si>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</si>
  <si>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</si>
  <si>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</si>
  <si>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</si>
  <si>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</si>
  <si>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</si>
  <si>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</si>
  <si>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</si>
  <si>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</si>
  <si>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</si>
  <si>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</si>
  <si>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</si>
  <si>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</si>
  <si>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</si>
  <si>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</si>
  <si>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</si>
  <si>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</si>
  <si>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</si>
  <si>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</si>
  <si>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</si>
  <si>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</si>
  <si>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</si>
  <si>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</si>
  <si>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</si>
  <si>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</si>
  <si>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</si>
  <si>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</si>
  <si>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</si>
  <si>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</si>
  <si>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</si>
  <si>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</si>
  <si>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</si>
  <si>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</si>
  <si>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</si>
  <si>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</si>
  <si>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</si>
  <si>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</si>
  <si>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</si>
  <si>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</si>
  <si>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</si>
  <si>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</si>
  <si>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</si>
  <si>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</si>
  <si>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</si>
  <si>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</si>
  <si>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</si>
  <si>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</si>
  <si>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</si>
  <si>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</si>
  <si>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</si>
  <si>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</si>
  <si>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</si>
  <si>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</si>
  <si>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</si>
  <si>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</si>
  <si>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</si>
  <si>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</si>
  <si>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</si>
  <si>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</si>
  <si>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</si>
  <si>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</si>
  <si>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</si>
  <si>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</si>
  <si>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</si>
  <si>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</si>
  <si>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</si>
  <si>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</si>
  <si>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</si>
  <si>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</si>
  <si>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</si>
  <si>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</si>
  <si>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</si>
  <si>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</si>
  <si>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</si>
  <si>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</si>
  <si>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</si>
  <si>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</si>
  <si>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</si>
  <si>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</si>
  <si>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</si>
  <si>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</si>
  <si>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</si>
  <si>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</si>
  <si>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</si>
  <si>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</si>
  <si>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</si>
  <si>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</si>
  <si>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</si>
  <si>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</si>
  <si>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</si>
  <si>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</si>
  <si>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</si>
  <si>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</si>
  <si>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</si>
  <si>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</si>
  <si>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</si>
  <si>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</si>
  <si>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</si>
  <si>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</si>
  <si>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</si>
  <si>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</si>
  <si>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</si>
  <si>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</si>
  <si>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</si>
  <si>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</si>
  <si>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</si>
  <si>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</si>
  <si>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</si>
  <si>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</si>
  <si>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</si>
  <si>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</si>
  <si>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</si>
  <si>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</si>
  <si>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</si>
  <si>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</si>
  <si>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</si>
  <si>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</si>
  <si>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</si>
  <si>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</si>
  <si>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</si>
  <si>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</si>
  <si>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</si>
  <si>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</si>
  <si>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</si>
  <si>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</si>
  <si>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</si>
  <si>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</si>
  <si>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</si>
  <si>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</si>
  <si>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</si>
  <si>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</si>
  <si>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</si>
  <si>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</si>
  <si>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</si>
  <si>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</si>
  <si>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</si>
  <si>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</si>
  <si>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</si>
  <si>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</si>
  <si>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</si>
  <si>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</si>
  <si>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</si>
  <si>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</si>
  <si>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</si>
  <si>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</si>
  <si>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</si>
  <si>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</si>
  <si>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</si>
  <si>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</si>
  <si>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</si>
  <si>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</si>
  <si>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</si>
  <si>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</si>
  <si>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</si>
  <si>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</si>
  <si>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</si>
  <si>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</si>
  <si>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</si>
  <si>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</si>
  <si>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</si>
  <si>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</si>
  <si>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</si>
  <si>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</si>
  <si>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</si>
  <si>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</si>
  <si>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</si>
  <si>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</si>
  <si>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</si>
  <si>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</si>
  <si>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</si>
  <si>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</si>
  <si>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</si>
  <si>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</si>
  <si>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</si>
  <si>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</si>
  <si>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</si>
  <si>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</si>
  <si>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</si>
  <si>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</si>
  <si>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</si>
  <si>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</si>
  <si>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</si>
  <si>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</si>
  <si>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</si>
  <si>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</si>
  <si>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</si>
  <si>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</si>
  <si>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</si>
  <si>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</si>
  <si>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</si>
  <si>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</si>
  <si>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</si>
  <si>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</si>
  <si>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</si>
  <si>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</si>
  <si>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</si>
  <si>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</si>
  <si>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</si>
  <si>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</si>
  <si>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</si>
  <si>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</si>
  <si>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</si>
  <si>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</si>
  <si>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платы за технологическое присоединение</t>
  </si>
  <si>
    <t>не требуется</t>
  </si>
  <si>
    <t>н/д</t>
  </si>
  <si>
    <t>Иркутская область</t>
  </si>
  <si>
    <t>нд</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</si>
  <si>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</si>
  <si>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</si>
  <si>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коммерческие предложения, анализ рынка</t>
  </si>
  <si>
    <t>от «__» _____ 20__ г. №___</t>
  </si>
  <si>
    <t>ПО+лицензии</t>
  </si>
  <si>
    <t>стоимость</t>
  </si>
  <si>
    <t>сервера</t>
  </si>
  <si>
    <t>мфу</t>
  </si>
  <si>
    <t>шт</t>
  </si>
  <si>
    <t>милн</t>
  </si>
  <si>
    <t>Год 2025</t>
  </si>
  <si>
    <t>Год 2026</t>
  </si>
  <si>
    <t>Год 2027</t>
  </si>
  <si>
    <t>Год 2028</t>
  </si>
  <si>
    <t>Год 2029</t>
  </si>
  <si>
    <t>O_1.5.2</t>
  </si>
  <si>
    <t>-</t>
  </si>
  <si>
    <t>Сметная стоимость проекта в ценах 2024 года с НДС, млн. руб.</t>
  </si>
  <si>
    <t>Акционерное общество "Братская электросетевая компания"</t>
  </si>
  <si>
    <t xml:space="preserve">Программное обеспечение и орг.техника </t>
  </si>
  <si>
    <t>Год раскрытия информации: 2025 год</t>
  </si>
  <si>
    <t>Утвержденный План</t>
  </si>
  <si>
    <t>Предложение по корректировке утвержденного плана</t>
  </si>
  <si>
    <t xml:space="preserve">
Утвержденный План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</si>
  <si>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</si>
  <si>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применимо</t>
  </si>
  <si>
    <t>г.Братск</t>
  </si>
  <si>
    <t>8</t>
  </si>
  <si>
    <t>9</t>
  </si>
  <si>
    <t>10</t>
  </si>
  <si>
    <t>11</t>
  </si>
  <si>
    <t>не относится</t>
  </si>
  <si>
    <t>12</t>
  </si>
  <si>
    <t>13</t>
  </si>
  <si>
    <t>14</t>
  </si>
  <si>
    <t>15</t>
  </si>
  <si>
    <t>16</t>
  </si>
  <si>
    <t>17</t>
  </si>
  <si>
    <t>18</t>
  </si>
  <si>
    <t>19</t>
  </si>
  <si>
    <t>20</t>
  </si>
  <si>
    <t>21</t>
  </si>
  <si>
    <t>22</t>
  </si>
  <si>
    <t>23</t>
  </si>
  <si>
    <t>24</t>
  </si>
  <si>
    <t>Общий объем финансирования капитальных вложений по инвестиционному проекту за период реализации инвестиционной программы, млн. руб.</t>
  </si>
  <si>
    <t>25</t>
  </si>
  <si>
    <t>Общий объем освоения капитальных вложений по инвестиционному проекту за период реализации инвестиционной программы, млн. руб.</t>
  </si>
  <si>
    <t>Не предусматривается поэтапное выполнение мероприятий</t>
  </si>
  <si>
    <t xml:space="preserve">В соответствии с со статьей 22 Трудового кодекса РФ (№197-ФЗ от 30.12.2001 г.) работодатель обязан обеспечивать работников оборудованием, инструментами, технической документацией и иными средствами, необходимыми для исполнения ими трудовых обязанностей. </t>
  </si>
  <si>
    <t>П</t>
  </si>
  <si>
    <t>Факт 2024 г.</t>
  </si>
  <si>
    <t xml:space="preserve"> по состоянию на 01.01.2024 г.</t>
  </si>
  <si>
    <t>по состоянию на 01.01.2025 г.</t>
  </si>
  <si>
    <t>ПО</t>
  </si>
  <si>
    <t xml:space="preserve">передача электроэнергии </t>
  </si>
  <si>
    <t>АО "БЭСК"</t>
  </si>
  <si>
    <t>Иркутская обл., г. Братск</t>
  </si>
  <si>
    <t>2029</t>
  </si>
  <si>
    <t xml:space="preserve">П </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</si>
  <si>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</si>
  <si>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</si>
  <si>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</si>
  <si>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</si>
  <si>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</si>
  <si>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</si>
  <si>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</si>
  <si>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прочих объектов шт</t>
  </si>
  <si>
    <t>всего по ПО и орг.тех</t>
  </si>
  <si>
    <t>орг.тех</t>
  </si>
  <si>
    <t>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t>
  </si>
  <si>
    <t>Приобретение новых и реновация (обновление) парка ИТ-оборудования, внедрение программных комплексов для электроэнергетики</t>
  </si>
  <si>
    <t xml:space="preserve">Организация новых рабочих мест. Замена устаревшего, вышедшего из строя персонального и сетевого оборудования. Развитие программных комплексов для обеспечения деятельности предприятия. </t>
  </si>
  <si>
    <t>Поставка комплектующих и расходных материалов для оргтехники.</t>
  </si>
  <si>
    <t>передача электроэнергии</t>
  </si>
  <si>
    <t>н</t>
  </si>
  <si>
    <t>запрос котировок для МСП</t>
  </si>
  <si>
    <t>http://zakupki.gov.ru/</t>
  </si>
  <si>
    <t>ООО "ТЕХНОМАКС-ИТ"
ООО "ТЕХНИКА РУС"
ООО "ЗЕОН"</t>
  </si>
  <si>
    <t>686,77
699,54
772,90</t>
  </si>
  <si>
    <t>ООО "ТЕХНОМАКС-ИТ"</t>
  </si>
  <si>
    <t>Поставка серверного оборудования.</t>
  </si>
  <si>
    <t>запрос предложений</t>
  </si>
  <si>
    <t xml:space="preserve">
ООО "БИН-ТЕК"
ООО "САТУРН"</t>
  </si>
  <si>
    <t>3333,33
3566,67</t>
  </si>
  <si>
    <t>ООО "БИН-ТЕК"</t>
  </si>
  <si>
    <t>Договор поставки №31/25-ЗК от 28.02.2025г</t>
  </si>
  <si>
    <t>Договор поставки №193/25-ЗП от 05.08.2025г</t>
  </si>
  <si>
    <t xml:space="preserve">
ООО "ИТ СФЕРА"
ООО "САТУРН"</t>
  </si>
  <si>
    <t>1025,24
1056,94</t>
  </si>
  <si>
    <t>ООО "ИТ СФЕРА"</t>
  </si>
  <si>
    <t>Договор поставки №256/25-ЗК от 21.07.2025г</t>
  </si>
  <si>
    <t>58 шт</t>
  </si>
  <si>
    <t xml:space="preserve">Сервер - 16 шт.,
многофункциональные устройства - 41 шт., 
ИБП - 1 шт.Программные комплексы для электроэнергетики. </t>
  </si>
  <si>
    <t>Оказание услуг по проведению предпроектного обследования бизнес-
процессов АО “БЭСК” в рамках внедрения модуля "Обслуживание и ремонт энергооборудования"
(ОРЭО)» Программного комплекса САБПЭК.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</si>
</sst>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0\ _р_._-;\-* #,##0.00\ _р_._-;_-* &quot;-&quot;??\ _р_._-;_-@_-"/>
    <numFmt numFmtId="166" formatCode="#,##0_ ;\-#,##0\ "/>
    <numFmt numFmtId="167" formatCode="0.000"/>
    <numFmt numFmtId="168" formatCode="#,##0.000"/>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i/>
      <sz val="12"/>
      <name val="Times New Roman"/>
      <family val="1"/>
      <charset val="204"/>
    </font>
    <font>
      <u/>
      <sz val="11"/>
      <color theme="10"/>
      <name val="Calibri"/>
      <family val="2"/>
      <charset val="204"/>
      <scheme val="minor"/>
    </font>
    <font>
      <u/>
      <sz val="12"/>
      <color theme="10"/>
      <name val="Times New Roman"/>
      <family val="1"/>
      <charset val="204"/>
    </font>
    <font>
      <b/>
      <sz val="11"/>
      <color theme="0"/>
      <name val="Calibri"/>
      <family val="2"/>
      <scheme val="minor"/>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2"/>
      <color theme="0"/>
      <name val="Times New Roman"/>
      <family val="1"/>
      <charset val="204"/>
    </font>
    <font>
      <sz val="11"/>
      <color theme="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9"/>
      <color theme="0"/>
      <name val="Times New Roman"/>
      <family val="1"/>
      <charset val="204"/>
    </font>
    <font>
      <b/>
      <u/>
      <sz val="14"/>
      <color theme="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xf numFmtId="0" fontId="72" fillId="0" borderId="0" applyNumberFormat="0" applyFill="0" applyBorder="0" applyAlignment="0" applyProtection="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2" xfId="45" applyFont="1" applyBorder="1" applyAlignment="1">
      <alignment horizontal="left"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43" fillId="0" borderId="1" xfId="2" applyFont="1" applyBorder="1" applyAlignment="1">
      <alignment horizontal="center"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8" fillId="24" borderId="2" xfId="45" applyFont="1" applyFill="1" applyBorder="1" applyAlignment="1">
      <alignment horizontal="left" vertical="center" wrapText="1"/>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0" fontId="11" fillId="0" borderId="1" xfId="62" applyFont="1" applyBorder="1" applyAlignment="1">
      <alignment horizontal="center" vertical="center"/>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0" fontId="11" fillId="0" borderId="43" xfId="2"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41" fillId="24" borderId="43" xfId="2" applyFont="1" applyFill="1" applyBorder="1" applyAlignment="1">
      <alignment horizontal="left" vertical="center" wrapText="1"/>
    </xf>
    <xf numFmtId="0" fontId="70" fillId="0" borderId="0" xfId="1" applyFont="1"/>
    <xf numFmtId="167" fontId="66" fillId="25" borderId="0" xfId="1" applyNumberFormat="1" applyFont="1" applyFill="1" applyAlignment="1">
      <alignment horizontal="center" vertical="center"/>
    </xf>
    <xf numFmtId="0" fontId="66" fillId="25" borderId="0" xfId="1" applyFont="1" applyFill="1"/>
    <xf numFmtId="0" fontId="66" fillId="25" borderId="0" xfId="1" applyFont="1" applyFill="1" applyAlignment="1">
      <alignment horizontal="center" vertical="center"/>
    </xf>
    <xf numFmtId="167" fontId="66" fillId="25" borderId="0" xfId="1" applyNumberFormat="1" applyFont="1" applyFill="1"/>
    <xf numFmtId="0" fontId="43" fillId="0" borderId="44" xfId="2" applyFont="1" applyBorder="1" applyAlignment="1">
      <alignment horizontal="center" vertical="center" wrapText="1"/>
    </xf>
    <xf numFmtId="0" fontId="43" fillId="0" borderId="43" xfId="2" applyFont="1" applyBorder="1" applyAlignment="1">
      <alignment horizontal="center" vertical="center" wrapText="1"/>
    </xf>
    <xf numFmtId="0" fontId="43" fillId="0" borderId="43" xfId="2" applyFont="1" applyBorder="1" applyAlignment="1">
      <alignment horizontal="center" vertical="center" textRotation="90" wrapText="1"/>
    </xf>
    <xf numFmtId="0" fontId="48" fillId="24" borderId="43" xfId="45" applyFont="1" applyFill="1" applyBorder="1" applyAlignment="1">
      <alignment horizontal="left" vertical="center" wrapText="1"/>
    </xf>
    <xf numFmtId="0" fontId="48" fillId="0" borderId="43" xfId="45" applyFont="1" applyBorder="1" applyAlignment="1">
      <alignment horizontal="left" vertical="center" wrapText="1"/>
    </xf>
    <xf numFmtId="2" fontId="41" fillId="0" borderId="43" xfId="2" applyNumberFormat="1" applyFont="1" applyBorder="1" applyAlignment="1">
      <alignment horizontal="left" vertical="center" wrapText="1"/>
    </xf>
    <xf numFmtId="0" fontId="66" fillId="0" borderId="0" xfId="1" applyFont="1"/>
    <xf numFmtId="0" fontId="11" fillId="0" borderId="0" xfId="2" applyAlignment="1">
      <alignment horizontal="left"/>
    </xf>
    <xf numFmtId="0" fontId="50"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2" fontId="11" fillId="0" borderId="0" xfId="2" applyNumberFormat="1" applyAlignment="1">
      <alignment horizontal="center" vertical="top" wrapText="1"/>
    </xf>
    <xf numFmtId="0" fontId="7" fillId="0" borderId="43" xfId="1" applyFont="1" applyBorder="1" applyAlignment="1">
      <alignment horizontal="left" vertical="center" wrapText="1"/>
    </xf>
    <xf numFmtId="0" fontId="7" fillId="0" borderId="45" xfId="1" applyFont="1" applyBorder="1" applyAlignment="1">
      <alignment horizontal="center" vertical="center" wrapText="1"/>
    </xf>
    <xf numFmtId="49" fontId="7" fillId="24" borderId="43" xfId="1" applyNumberFormat="1" applyFont="1" applyFill="1" applyBorder="1" applyAlignment="1">
      <alignment vertical="center"/>
    </xf>
    <xf numFmtId="0" fontId="7" fillId="24" borderId="45" xfId="1" applyFont="1" applyFill="1" applyBorder="1" applyAlignment="1">
      <alignment horizontal="left" vertical="center" wrapText="1"/>
    </xf>
    <xf numFmtId="0" fontId="4" fillId="0" borderId="43" xfId="1" applyFont="1" applyBorder="1" applyAlignment="1">
      <alignment horizontal="center" vertical="center" wrapText="1"/>
    </xf>
    <xf numFmtId="0" fontId="7" fillId="24" borderId="45" xfId="1" applyFont="1" applyFill="1" applyBorder="1" applyAlignment="1">
      <alignment vertical="center" wrapText="1"/>
    </xf>
    <xf numFmtId="164" fontId="12" fillId="0" borderId="43" xfId="1" applyNumberFormat="1" applyFont="1" applyBorder="1" applyAlignment="1">
      <alignment horizontal="left" vertical="center" wrapText="1"/>
    </xf>
    <xf numFmtId="0" fontId="7" fillId="24" borderId="43" xfId="1" applyFont="1" applyFill="1" applyBorder="1" applyAlignment="1">
      <alignment horizontal="left" vertical="center" wrapText="1"/>
    </xf>
    <xf numFmtId="49" fontId="7" fillId="0" borderId="43" xfId="1" applyNumberFormat="1" applyFont="1" applyBorder="1" applyAlignment="1">
      <alignment vertical="center"/>
    </xf>
    <xf numFmtId="0" fontId="7" fillId="24" borderId="43" xfId="1" applyFont="1" applyFill="1" applyBorder="1" applyAlignment="1">
      <alignment horizontal="center" vertical="center" wrapText="1"/>
    </xf>
    <xf numFmtId="2" fontId="7" fillId="24" borderId="43" xfId="1" applyNumberFormat="1" applyFont="1" applyFill="1" applyBorder="1" applyAlignment="1">
      <alignment horizontal="center" vertical="center" wrapText="1"/>
    </xf>
    <xf numFmtId="0" fontId="11" fillId="0" borderId="43" xfId="2" applyBorder="1" applyAlignment="1">
      <alignment vertical="center" wrapText="1"/>
    </xf>
    <xf numFmtId="2" fontId="7" fillId="0" borderId="43" xfId="1" applyNumberFormat="1" applyFont="1" applyBorder="1" applyAlignment="1">
      <alignment horizontal="center" vertical="center" wrapText="1"/>
    </xf>
    <xf numFmtId="0" fontId="43" fillId="0" borderId="43" xfId="2" applyFont="1" applyBorder="1" applyAlignment="1">
      <alignment vertical="top" wrapText="1"/>
    </xf>
    <xf numFmtId="0" fontId="11" fillId="0" borderId="43" xfId="2" applyBorder="1" applyAlignment="1">
      <alignment horizontal="center" vertical="top" wrapText="1"/>
    </xf>
    <xf numFmtId="0" fontId="11" fillId="0" borderId="43" xfId="2" applyBorder="1" applyAlignment="1">
      <alignment vertical="top" wrapText="1"/>
    </xf>
    <xf numFmtId="0" fontId="11" fillId="0" borderId="43" xfId="2" applyBorder="1" applyAlignment="1">
      <alignment horizontal="justify" vertical="top" wrapText="1"/>
    </xf>
    <xf numFmtId="0" fontId="11" fillId="0" borderId="43" xfId="2" applyBorder="1" applyAlignment="1">
      <alignment horizontal="left" vertical="top" wrapText="1"/>
    </xf>
    <xf numFmtId="0" fontId="71" fillId="0" borderId="43" xfId="2" applyFont="1" applyBorder="1" applyAlignment="1">
      <alignment horizontal="center"/>
    </xf>
    <xf numFmtId="0" fontId="11" fillId="0" borderId="43" xfId="2" applyBorder="1" applyAlignment="1">
      <alignment horizontal="left" vertical="top"/>
    </xf>
    <xf numFmtId="14" fontId="11" fillId="0" borderId="43" xfId="2" applyNumberFormat="1" applyBorder="1" applyAlignment="1">
      <alignment horizontal="center" vertical="center" wrapText="1"/>
    </xf>
    <xf numFmtId="0" fontId="11" fillId="0" borderId="43" xfId="2" applyBorder="1"/>
    <xf numFmtId="167" fontId="7" fillId="24" borderId="43" xfId="1" applyNumberFormat="1" applyFont="1" applyFill="1" applyBorder="1" applyAlignment="1">
      <alignment horizontal="center" vertical="center" wrapText="1"/>
    </xf>
    <xf numFmtId="1" fontId="7" fillId="24" borderId="1" xfId="49" applyNumberFormat="1" applyFont="1" applyFill="1" applyBorder="1" applyAlignment="1">
      <alignment horizontal="center" vertical="center"/>
    </xf>
    <xf numFmtId="0" fontId="7" fillId="0" borderId="43" xfId="49" applyFont="1" applyBorder="1" applyAlignment="1">
      <alignment horizontal="center" vertical="center" wrapText="1"/>
    </xf>
    <xf numFmtId="0" fontId="41" fillId="0" borderId="43" xfId="2" applyFont="1" applyBorder="1" applyAlignment="1">
      <alignment horizontal="center" vertical="center"/>
    </xf>
    <xf numFmtId="0" fontId="42" fillId="0" borderId="45" xfId="2" applyFont="1" applyBorder="1" applyAlignment="1">
      <alignment horizontal="left" vertical="center"/>
    </xf>
    <xf numFmtId="0" fontId="41" fillId="0" borderId="44" xfId="2" applyFont="1" applyBorder="1" applyAlignment="1">
      <alignment horizontal="left" vertical="center" wrapText="1"/>
    </xf>
    <xf numFmtId="0" fontId="41" fillId="0" borderId="2" xfId="2" applyFont="1" applyBorder="1" applyAlignment="1">
      <alignment horizontal="center" vertical="center"/>
    </xf>
    <xf numFmtId="164" fontId="41" fillId="0" borderId="43" xfId="2" applyNumberFormat="1" applyFont="1" applyBorder="1" applyAlignment="1">
      <alignment horizontal="center" vertical="center"/>
    </xf>
    <xf numFmtId="49" fontId="41" fillId="0" borderId="43" xfId="2" applyNumberFormat="1" applyFont="1" applyBorder="1" applyAlignment="1">
      <alignment horizontal="center" vertical="center"/>
    </xf>
    <xf numFmtId="0" fontId="50" fillId="0" borderId="0" xfId="2" applyFont="1" applyAlignment="1">
      <alignment horizontal="left"/>
    </xf>
    <xf numFmtId="0" fontId="5" fillId="0" borderId="0" xfId="1" applyFont="1" applyAlignment="1">
      <alignment horizontal="left" vertical="center"/>
    </xf>
    <xf numFmtId="0" fontId="9" fillId="0" borderId="0" xfId="1" applyFont="1" applyAlignment="1">
      <alignment horizontal="left" vertical="center"/>
    </xf>
    <xf numFmtId="0" fontId="7" fillId="0" borderId="0" xfId="1" applyFont="1" applyAlignment="1">
      <alignment horizontal="left" vertical="center"/>
    </xf>
    <xf numFmtId="0" fontId="8" fillId="0" borderId="0" xfId="1" applyFont="1" applyAlignment="1">
      <alignment horizontal="left" vertical="center"/>
    </xf>
    <xf numFmtId="0" fontId="4" fillId="0" borderId="0" xfId="1" applyFont="1" applyAlignment="1">
      <alignment horizontal="left" vertical="center"/>
    </xf>
    <xf numFmtId="0" fontId="41" fillId="0" borderId="0" xfId="2" applyFont="1" applyAlignment="1">
      <alignment vertical="top"/>
    </xf>
    <xf numFmtId="1" fontId="7" fillId="24" borderId="1" xfId="49" applyNumberFormat="1" applyFont="1" applyFill="1" applyBorder="1" applyAlignment="1">
      <alignment horizontal="center" vertical="center" wrapText="1"/>
    </xf>
    <xf numFmtId="0" fontId="7" fillId="0" borderId="43" xfId="49" applyFont="1" applyBorder="1" applyAlignment="1">
      <alignment horizontal="center" vertical="center"/>
    </xf>
    <xf numFmtId="164" fontId="7" fillId="0" borderId="43" xfId="49" applyNumberFormat="1" applyFont="1" applyBorder="1" applyAlignment="1">
      <alignment horizontal="center" vertical="center" wrapText="1"/>
    </xf>
    <xf numFmtId="14" fontId="7" fillId="0" borderId="43" xfId="49" applyNumberFormat="1" applyFont="1" applyBorder="1" applyAlignment="1">
      <alignment horizontal="center" vertical="center"/>
    </xf>
    <xf numFmtId="1" fontId="7" fillId="0" borderId="43" xfId="49" applyNumberFormat="1" applyFont="1" applyBorder="1" applyAlignment="1">
      <alignment horizontal="center" vertical="center" wrapText="1"/>
    </xf>
    <xf numFmtId="4" fontId="7" fillId="0" borderId="43" xfId="49" applyNumberFormat="1" applyFont="1" applyBorder="1" applyAlignment="1">
      <alignment horizontal="center" vertical="center"/>
    </xf>
    <xf numFmtId="1" fontId="7" fillId="0" borderId="43" xfId="49" applyNumberFormat="1" applyFont="1" applyBorder="1" applyAlignment="1">
      <alignment horizontal="center" vertical="center"/>
    </xf>
    <xf numFmtId="0" fontId="73" fillId="0" borderId="43" xfId="68" applyFont="1" applyFill="1" applyBorder="1" applyAlignment="1" applyProtection="1">
      <alignment horizontal="center" vertical="center" wrapText="1"/>
    </xf>
    <xf numFmtId="14" fontId="7" fillId="0" borderId="43"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67" fontId="74" fillId="0" borderId="0" xfId="1" applyNumberFormat="1" applyFont="1" applyAlignment="1">
      <alignment vertical="center"/>
    </xf>
    <xf numFmtId="167" fontId="66" fillId="0" borderId="0" xfId="1" applyNumberFormat="1" applyFont="1" applyAlignment="1">
      <alignment vertical="center"/>
    </xf>
    <xf numFmtId="167" fontId="66" fillId="0" borderId="0" xfId="1" applyNumberFormat="1" applyFont="1"/>
    <xf numFmtId="49" fontId="7" fillId="24" borderId="45" xfId="1" applyNumberFormat="1" applyFont="1" applyFill="1" applyBorder="1" applyAlignment="1">
      <alignment horizontal="center" vertical="center"/>
    </xf>
    <xf numFmtId="49" fontId="7" fillId="24" borderId="46" xfId="1" applyNumberFormat="1" applyFont="1" applyFill="1" applyBorder="1" applyAlignment="1">
      <alignment horizontal="center" vertical="center"/>
    </xf>
    <xf numFmtId="49" fontId="7" fillId="24" borderId="47" xfId="1" applyNumberFormat="1" applyFont="1" applyFill="1" applyBorder="1" applyAlignment="1">
      <alignment horizontal="center" vertical="center"/>
    </xf>
    <xf numFmtId="49" fontId="7" fillId="0" borderId="45" xfId="1" applyNumberFormat="1" applyFont="1" applyBorder="1" applyAlignment="1">
      <alignment horizontal="center" vertical="center"/>
    </xf>
    <xf numFmtId="49" fontId="7" fillId="0" borderId="46" xfId="1" applyNumberFormat="1" applyFont="1" applyBorder="1" applyAlignment="1">
      <alignment horizontal="center" vertical="center"/>
    </xf>
    <xf numFmtId="49" fontId="7" fillId="0" borderId="47" xfId="1" applyNumberFormat="1" applyFont="1" applyBorder="1" applyAlignment="1">
      <alignment horizontal="center"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8"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3" fillId="0" borderId="45" xfId="52" applyFont="1" applyBorder="1" applyAlignment="1">
      <alignment horizontal="center" vertical="center"/>
    </xf>
    <xf numFmtId="0" fontId="43" fillId="0" borderId="46"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center"/>
    </xf>
    <xf numFmtId="0" fontId="68" fillId="0" borderId="0" xfId="2" applyFont="1" applyAlignment="1">
      <alignment horizontal="center"/>
    </xf>
    <xf numFmtId="0" fontId="43" fillId="0" borderId="44" xfId="2" applyFont="1" applyBorder="1" applyAlignment="1">
      <alignment horizontal="center" vertical="center" wrapText="1"/>
    </xf>
    <xf numFmtId="0" fontId="43" fillId="0" borderId="48" xfId="2" applyFont="1" applyBorder="1" applyAlignment="1">
      <alignment horizontal="center" vertical="center"/>
    </xf>
    <xf numFmtId="0" fontId="43" fillId="0" borderId="49" xfId="2" applyFont="1" applyBorder="1" applyAlignment="1">
      <alignment horizontal="center" vertical="center"/>
    </xf>
    <xf numFmtId="0" fontId="43" fillId="0" borderId="22" xfId="2" applyFont="1" applyBorder="1" applyAlignment="1">
      <alignment horizontal="center" vertical="center"/>
    </xf>
    <xf numFmtId="0" fontId="43" fillId="0" borderId="21" xfId="2" applyFont="1" applyBorder="1" applyAlignment="1">
      <alignment horizontal="center" vertical="center"/>
    </xf>
    <xf numFmtId="0" fontId="11" fillId="0" borderId="44"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43" fillId="0" borderId="43" xfId="52" applyFont="1" applyBorder="1" applyAlignment="1">
      <alignment horizontal="center" vertical="center" wrapText="1"/>
    </xf>
    <xf numFmtId="0" fontId="67"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8" fillId="0" borderId="0" xfId="2" applyFont="1" applyAlignment="1">
      <alignment horizontal="center" wrapText="1"/>
    </xf>
    <xf numFmtId="0" fontId="50" fillId="0" borderId="0" xfId="2" applyFont="1" applyAlignment="1">
      <alignment horizontal="center"/>
    </xf>
    <xf numFmtId="0" fontId="75" fillId="0" borderId="0" xfId="1" applyFont="1"/>
    <xf numFmtId="0" fontId="77" fillId="0" borderId="0" xfId="0" applyFont="1"/>
    <xf numFmtId="0" fontId="78" fillId="0" borderId="0" xfId="1" applyFont="1" applyAlignment="1">
      <alignment vertical="center"/>
    </xf>
    <xf numFmtId="0" fontId="78"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76" fillId="0" borderId="0" xfId="1" applyFont="1" applyAlignment="1">
      <alignment horizontal="center" vertical="center"/>
    </xf>
    <xf numFmtId="0" fontId="81" fillId="0" borderId="0" xfId="1" applyFont="1" applyAlignment="1">
      <alignment vertical="center"/>
    </xf>
    <xf numFmtId="49" fontId="11" fillId="0" borderId="43" xfId="2" applyNumberFormat="1" applyFont="1" applyBorder="1" applyAlignment="1">
      <alignment horizontal="center" vertical="center" wrapText="1"/>
    </xf>
    <xf numFmtId="0" fontId="11" fillId="0" borderId="43" xfId="2" applyFont="1" applyBorder="1" applyAlignment="1">
      <alignment horizontal="left" vertical="center" wrapText="1"/>
    </xf>
    <xf numFmtId="167" fontId="11" fillId="0" borderId="43" xfId="2" applyNumberFormat="1" applyFont="1" applyBorder="1" applyAlignment="1">
      <alignment horizontal="center" vertical="center" wrapText="1"/>
    </xf>
    <xf numFmtId="2" fontId="11" fillId="0" borderId="43" xfId="2" applyNumberFormat="1" applyFont="1" applyBorder="1" applyAlignment="1">
      <alignment horizontal="center" vertical="center" wrapText="1"/>
    </xf>
    <xf numFmtId="49" fontId="11" fillId="24" borderId="43" xfId="2" applyNumberFormat="1" applyFont="1" applyFill="1" applyBorder="1" applyAlignment="1">
      <alignment horizontal="center" vertical="center" wrapText="1"/>
    </xf>
    <xf numFmtId="0" fontId="11" fillId="24" borderId="43" xfId="2" applyFont="1" applyFill="1" applyBorder="1" applyAlignment="1">
      <alignment horizontal="left" vertical="center" wrapText="1"/>
    </xf>
    <xf numFmtId="167" fontId="11" fillId="24" borderId="43" xfId="2" applyNumberFormat="1" applyFont="1" applyFill="1" applyBorder="1" applyAlignment="1">
      <alignment horizontal="center" vertical="center" wrapText="1"/>
    </xf>
    <xf numFmtId="0" fontId="11" fillId="24" borderId="6" xfId="2" applyFont="1" applyFill="1" applyBorder="1" applyAlignment="1">
      <alignment horizontal="left" vertical="center" wrapText="1"/>
    </xf>
    <xf numFmtId="0" fontId="11" fillId="0" borderId="43" xfId="2" applyFont="1" applyBorder="1" applyAlignment="1">
      <alignment horizontal="center" vertical="center" wrapText="1"/>
    </xf>
    <xf numFmtId="168" fontId="11" fillId="0" borderId="43" xfId="2" applyNumberFormat="1" applyFont="1" applyBorder="1" applyAlignment="1">
      <alignment horizontal="center" vertical="center" wrapText="1"/>
    </xf>
    <xf numFmtId="49" fontId="11" fillId="0" borderId="43" xfId="2" applyNumberFormat="1" applyFont="1" applyFill="1" applyBorder="1" applyAlignment="1">
      <alignment horizontal="center" vertical="center" wrapText="1"/>
    </xf>
    <xf numFmtId="0" fontId="11" fillId="0" borderId="43" xfId="2" applyFont="1" applyFill="1" applyBorder="1" applyAlignment="1">
      <alignment horizontal="left" vertical="center" wrapText="1"/>
    </xf>
    <xf numFmtId="167" fontId="11" fillId="0" borderId="43" xfId="2" applyNumberFormat="1" applyFont="1" applyFill="1" applyBorder="1" applyAlignment="1">
      <alignment horizontal="center" vertical="center" wrapText="1"/>
    </xf>
    <xf numFmtId="2" fontId="11" fillId="0" borderId="43" xfId="2" applyNumberFormat="1" applyFont="1" applyFill="1" applyBorder="1" applyAlignment="1">
      <alignment horizontal="center" vertical="center" wrapText="1"/>
    </xf>
    <xf numFmtId="0" fontId="11" fillId="0" borderId="43" xfId="2" applyFont="1" applyFill="1" applyBorder="1" applyAlignment="1">
      <alignment horizontal="center" vertical="center" wrapText="1"/>
    </xf>
    <xf numFmtId="0" fontId="11" fillId="0" borderId="0" xfId="2" applyFill="1"/>
    <xf numFmtId="0" fontId="48" fillId="0" borderId="43" xfId="45" applyFont="1" applyFill="1" applyBorder="1" applyAlignment="1">
      <alignment horizontal="left" vertical="center" wrapText="1"/>
    </xf>
    <xf numFmtId="0" fontId="11" fillId="0" borderId="43" xfId="45" applyFont="1" applyFill="1" applyBorder="1" applyAlignment="1">
      <alignment horizontal="left" vertical="center" wrapText="1"/>
    </xf>
    <xf numFmtId="0" fontId="82" fillId="0" borderId="0" xfId="2" applyFont="1" applyFill="1"/>
    <xf numFmtId="0" fontId="82" fillId="0" borderId="0" xfId="2" applyFont="1"/>
    <xf numFmtId="0" fontId="82" fillId="0" borderId="0" xfId="2" applyFont="1" applyAlignment="1">
      <alignment horizontal="left"/>
    </xf>
    <xf numFmtId="0" fontId="83" fillId="0" borderId="0" xfId="2" applyFont="1" applyAlignment="1">
      <alignment horizontal="left"/>
    </xf>
    <xf numFmtId="0" fontId="83" fillId="0" borderId="0" xfId="2" applyFont="1" applyAlignment="1">
      <alignment horizontal="left" vertical="top"/>
    </xf>
    <xf numFmtId="0" fontId="41" fillId="0" borderId="43" xfId="2" applyFont="1" applyBorder="1" applyAlignment="1">
      <alignment horizontal="center" vertical="center" wrapText="1"/>
    </xf>
    <xf numFmtId="0" fontId="83" fillId="0" borderId="0" xfId="2" applyFont="1" applyAlignment="1">
      <alignment horizontal="justify" vertical="top"/>
    </xf>
    <xf numFmtId="0" fontId="83" fillId="0" borderId="0" xfId="2" applyFont="1" applyAlignment="1">
      <alignment vertical="top"/>
    </xf>
    <xf numFmtId="0" fontId="84" fillId="0" borderId="0" xfId="1" applyFont="1"/>
    <xf numFmtId="0" fontId="85" fillId="0" borderId="0" xfId="2" applyFont="1" applyAlignment="1">
      <alignment horizontal="right"/>
    </xf>
    <xf numFmtId="0" fontId="86" fillId="0" borderId="0" xfId="0" applyFont="1"/>
    <xf numFmtId="0" fontId="87" fillId="0" borderId="0" xfId="1" applyFont="1" applyAlignment="1">
      <alignment vertical="center"/>
    </xf>
    <xf numFmtId="0" fontId="87" fillId="0" borderId="0" xfId="1" applyFont="1" applyAlignment="1">
      <alignment horizontal="center" vertical="center"/>
    </xf>
    <xf numFmtId="0" fontId="88" fillId="0" borderId="0" xfId="1" applyFont="1" applyAlignment="1">
      <alignment vertical="center"/>
    </xf>
    <xf numFmtId="0" fontId="82" fillId="0" borderId="0" xfId="1" applyFont="1" applyAlignment="1">
      <alignment vertical="center"/>
    </xf>
    <xf numFmtId="0" fontId="85" fillId="0" borderId="0" xfId="1" applyFont="1" applyAlignment="1">
      <alignment horizontal="center" vertical="center"/>
    </xf>
    <xf numFmtId="0" fontId="89" fillId="0" borderId="0" xfId="1" applyFont="1"/>
    <xf numFmtId="0" fontId="90" fillId="0" borderId="0" xfId="1" applyFont="1" applyAlignment="1">
      <alignment vertical="center"/>
    </xf>
    <xf numFmtId="0" fontId="66" fillId="0" borderId="0" xfId="1" applyFont="1" applyAlignment="1">
      <alignment horizontal="left"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549-4002-BA32-7FDC53E0C06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549-4002-BA32-7FDC53E0C069}"/>
            </c:ext>
          </c:extLst>
        </c:ser>
        <c:dLbls>
          <c:showLegendKey val="0"/>
          <c:showVal val="0"/>
          <c:showCatName val="0"/>
          <c:showSerName val="0"/>
          <c:showPercent val="0"/>
          <c:showBubbleSize val="0"/>
        </c:dLbls>
        <c:smooth val="0"/>
        <c:axId val="111758720"/>
        <c:axId val="113195264"/>
      </c:lineChart>
      <c:catAx>
        <c:axId val="111758720"/>
        <c:scaling>
          <c:orientation val="minMax"/>
        </c:scaling>
        <c:delete val="0"/>
        <c:axPos val="b"/>
        <c:numFmt formatCode="General" sourceLinked="1"/>
        <c:majorTickMark val="out"/>
        <c:minorTickMark val="none"/>
        <c:tickLblPos val="nextTo"/>
        <c:crossAx val="113195264"/>
        <c:crosses val="autoZero"/>
        <c:auto val="1"/>
        <c:lblAlgn val="ctr"/>
        <c:lblOffset val="100"/>
        <c:noMultiLvlLbl val="0"/>
      </c:catAx>
      <c:valAx>
        <c:axId val="1131952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758720"/>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zakupki.gov.ru/" TargetMode="External"/><Relationship Id="rId2" Type="http://schemas.openxmlformats.org/officeDocument/2006/relationships/hyperlink" Target="http://zakupki.gov.ru/" TargetMode="External"/><Relationship Id="rId1" Type="http://schemas.openxmlformats.org/officeDocument/2006/relationships/hyperlink" Target="http://zakupki.gov.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Y68"/>
  <sheetViews>
    <sheetView tabSelected="1" zoomScale="55" zoomScaleNormal="55" zoomScaleSheetLayoutView="7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23" customWidth="1"/>
    <col min="5" max="5" width="24.28515625" style="134" customWidth="1"/>
    <col min="6" max="10" width="10.5703125" style="134" customWidth="1"/>
    <col min="11" max="11" width="13.85546875" style="134" customWidth="1"/>
    <col min="12" max="12" width="14.28515625" style="134" customWidth="1"/>
    <col min="13" max="25" width="9.140625" style="134"/>
    <col min="26" max="16384" width="9.140625" style="1"/>
  </cols>
  <sheetData>
    <row r="1" spans="1:25" s="7" customFormat="1" ht="18.75" customHeight="1" x14ac:dyDescent="0.2">
      <c r="A1" s="13"/>
      <c r="C1" s="105" t="s">
        <v>68</v>
      </c>
      <c r="D1" s="335"/>
      <c r="E1" s="369"/>
      <c r="F1" s="369"/>
      <c r="G1" s="369"/>
      <c r="H1" s="369"/>
      <c r="I1" s="369"/>
      <c r="J1" s="369"/>
      <c r="K1" s="369"/>
      <c r="L1" s="369"/>
      <c r="M1" s="369"/>
      <c r="N1" s="369"/>
      <c r="O1" s="369"/>
      <c r="P1" s="369"/>
      <c r="Q1" s="369"/>
      <c r="R1" s="369"/>
      <c r="S1" s="369"/>
      <c r="T1" s="369"/>
      <c r="U1" s="369"/>
      <c r="V1" s="369"/>
      <c r="W1" s="369"/>
      <c r="X1" s="369"/>
      <c r="Y1" s="369"/>
    </row>
    <row r="2" spans="1:25" s="7" customFormat="1" ht="18.75" customHeight="1" x14ac:dyDescent="0.25">
      <c r="A2" s="13"/>
      <c r="C2" s="25" t="s">
        <v>10</v>
      </c>
      <c r="D2" s="335"/>
      <c r="E2" s="369"/>
      <c r="F2" s="369"/>
      <c r="G2" s="369"/>
      <c r="H2" s="369"/>
      <c r="I2" s="369"/>
      <c r="J2" s="369"/>
      <c r="K2" s="369"/>
      <c r="L2" s="369"/>
      <c r="M2" s="369"/>
      <c r="N2" s="369"/>
      <c r="O2" s="369"/>
      <c r="P2" s="369"/>
      <c r="Q2" s="369"/>
      <c r="R2" s="369"/>
      <c r="S2" s="369"/>
      <c r="T2" s="369"/>
      <c r="U2" s="369"/>
      <c r="V2" s="369"/>
      <c r="W2" s="369"/>
      <c r="X2" s="369"/>
      <c r="Y2" s="369"/>
    </row>
    <row r="3" spans="1:25" s="7" customFormat="1" ht="15.75" x14ac:dyDescent="0.25">
      <c r="A3" s="12"/>
      <c r="C3" s="25" t="s">
        <v>490</v>
      </c>
      <c r="D3" s="335"/>
      <c r="E3" s="369"/>
      <c r="F3" s="369"/>
      <c r="G3" s="369"/>
      <c r="H3" s="369"/>
      <c r="I3" s="369"/>
      <c r="J3" s="369"/>
      <c r="K3" s="369"/>
      <c r="L3" s="369"/>
      <c r="M3" s="369"/>
      <c r="N3" s="369"/>
      <c r="O3" s="369"/>
      <c r="P3" s="369"/>
      <c r="Q3" s="369"/>
      <c r="R3" s="369"/>
      <c r="S3" s="369"/>
      <c r="T3" s="369"/>
      <c r="U3" s="369"/>
      <c r="V3" s="369"/>
      <c r="W3" s="369"/>
      <c r="X3" s="369"/>
      <c r="Y3" s="369"/>
    </row>
    <row r="4" spans="1:25" s="7" customFormat="1" ht="18.75" x14ac:dyDescent="0.3">
      <c r="A4" s="12"/>
      <c r="D4" s="335"/>
      <c r="E4" s="369"/>
      <c r="F4" s="369"/>
      <c r="G4" s="369"/>
      <c r="H4" s="370"/>
      <c r="I4" s="369"/>
      <c r="J4" s="369"/>
      <c r="K4" s="369"/>
      <c r="L4" s="369"/>
      <c r="M4" s="369"/>
      <c r="N4" s="369"/>
      <c r="O4" s="369"/>
      <c r="P4" s="369"/>
      <c r="Q4" s="369"/>
      <c r="R4" s="369"/>
      <c r="S4" s="369"/>
      <c r="T4" s="369"/>
      <c r="U4" s="369"/>
      <c r="V4" s="369"/>
      <c r="W4" s="369"/>
      <c r="X4" s="369"/>
      <c r="Y4" s="369"/>
    </row>
    <row r="5" spans="1:25" s="7" customFormat="1" ht="18.75" x14ac:dyDescent="0.25">
      <c r="A5" s="198" t="s">
        <v>507</v>
      </c>
      <c r="B5" s="198"/>
      <c r="C5" s="198"/>
      <c r="D5" s="336"/>
      <c r="E5" s="371"/>
      <c r="F5" s="371"/>
      <c r="G5" s="371"/>
      <c r="H5" s="371"/>
      <c r="I5" s="371"/>
      <c r="J5" s="371"/>
      <c r="K5" s="369"/>
      <c r="L5" s="369"/>
      <c r="M5" s="369"/>
      <c r="N5" s="369"/>
      <c r="O5" s="369"/>
      <c r="P5" s="369"/>
      <c r="Q5" s="369"/>
      <c r="R5" s="369"/>
      <c r="S5" s="369"/>
      <c r="T5" s="369"/>
      <c r="U5" s="369"/>
      <c r="V5" s="369"/>
      <c r="W5" s="369"/>
      <c r="X5" s="369"/>
      <c r="Y5" s="369"/>
    </row>
    <row r="6" spans="1:25" s="7" customFormat="1" ht="18.75" x14ac:dyDescent="0.3">
      <c r="A6" s="12"/>
      <c r="D6" s="335"/>
      <c r="E6" s="369"/>
      <c r="F6" s="369"/>
      <c r="G6" s="369"/>
      <c r="H6" s="370"/>
      <c r="I6" s="369"/>
      <c r="J6" s="369"/>
      <c r="K6" s="369"/>
      <c r="L6" s="369"/>
      <c r="M6" s="369"/>
      <c r="N6" s="369"/>
      <c r="O6" s="369"/>
      <c r="P6" s="369"/>
      <c r="Q6" s="369"/>
      <c r="R6" s="369"/>
      <c r="S6" s="369"/>
      <c r="T6" s="369"/>
      <c r="U6" s="369"/>
      <c r="V6" s="369"/>
      <c r="W6" s="369"/>
      <c r="X6" s="369"/>
      <c r="Y6" s="369"/>
    </row>
    <row r="7" spans="1:25" s="7" customFormat="1" ht="18.75" x14ac:dyDescent="0.2">
      <c r="A7" s="202" t="s">
        <v>9</v>
      </c>
      <c r="B7" s="202"/>
      <c r="C7" s="202"/>
      <c r="D7" s="337"/>
      <c r="E7" s="372"/>
      <c r="F7" s="372"/>
      <c r="G7" s="372"/>
      <c r="H7" s="372"/>
      <c r="I7" s="372"/>
      <c r="J7" s="372"/>
      <c r="K7" s="372"/>
      <c r="L7" s="372"/>
      <c r="M7" s="372"/>
      <c r="N7" s="372"/>
      <c r="O7" s="372"/>
      <c r="P7" s="372"/>
      <c r="Q7" s="372"/>
      <c r="R7" s="372"/>
      <c r="S7" s="372"/>
      <c r="T7" s="372"/>
      <c r="U7" s="372"/>
      <c r="V7" s="372"/>
      <c r="W7" s="369"/>
      <c r="X7" s="369"/>
      <c r="Y7" s="369"/>
    </row>
    <row r="8" spans="1:25" s="7" customFormat="1" ht="18.75" x14ac:dyDescent="0.2">
      <c r="A8" s="10"/>
      <c r="B8" s="10"/>
      <c r="C8" s="10"/>
      <c r="D8" s="338"/>
      <c r="E8" s="373"/>
      <c r="F8" s="373"/>
      <c r="G8" s="373"/>
      <c r="H8" s="373"/>
      <c r="I8" s="372"/>
      <c r="J8" s="372"/>
      <c r="K8" s="372"/>
      <c r="L8" s="372"/>
      <c r="M8" s="372"/>
      <c r="N8" s="372"/>
      <c r="O8" s="372"/>
      <c r="P8" s="372"/>
      <c r="Q8" s="372"/>
      <c r="R8" s="372"/>
      <c r="S8" s="372"/>
      <c r="T8" s="372"/>
      <c r="U8" s="372"/>
      <c r="V8" s="372"/>
      <c r="W8" s="369"/>
      <c r="X8" s="369"/>
      <c r="Y8" s="369"/>
    </row>
    <row r="9" spans="1:25" s="7" customFormat="1" ht="18.75" x14ac:dyDescent="0.2">
      <c r="A9" s="201" t="s">
        <v>505</v>
      </c>
      <c r="B9" s="201"/>
      <c r="C9" s="201"/>
      <c r="D9" s="339"/>
      <c r="E9" s="374"/>
      <c r="F9" s="374"/>
      <c r="G9" s="374"/>
      <c r="H9" s="374"/>
      <c r="I9" s="372"/>
      <c r="J9" s="372"/>
      <c r="K9" s="372"/>
      <c r="L9" s="372"/>
      <c r="M9" s="372"/>
      <c r="N9" s="372"/>
      <c r="O9" s="372"/>
      <c r="P9" s="372"/>
      <c r="Q9" s="372"/>
      <c r="R9" s="372"/>
      <c r="S9" s="372"/>
      <c r="T9" s="372"/>
      <c r="U9" s="372"/>
      <c r="V9" s="372"/>
      <c r="W9" s="369"/>
      <c r="X9" s="369"/>
      <c r="Y9" s="369"/>
    </row>
    <row r="10" spans="1:25" s="7" customFormat="1" ht="18.75" x14ac:dyDescent="0.2">
      <c r="A10" s="199" t="s">
        <v>8</v>
      </c>
      <c r="B10" s="199"/>
      <c r="C10" s="199"/>
      <c r="D10" s="340"/>
      <c r="E10" s="375"/>
      <c r="F10" s="375"/>
      <c r="G10" s="375"/>
      <c r="H10" s="375"/>
      <c r="I10" s="372"/>
      <c r="J10" s="372"/>
      <c r="K10" s="372"/>
      <c r="L10" s="372"/>
      <c r="M10" s="372"/>
      <c r="N10" s="372"/>
      <c r="O10" s="372"/>
      <c r="P10" s="372"/>
      <c r="Q10" s="372"/>
      <c r="R10" s="372"/>
      <c r="S10" s="372"/>
      <c r="T10" s="372"/>
      <c r="U10" s="372"/>
      <c r="V10" s="372"/>
      <c r="W10" s="369"/>
      <c r="X10" s="369"/>
      <c r="Y10" s="369"/>
    </row>
    <row r="11" spans="1:25" s="7" customFormat="1" ht="18.75" x14ac:dyDescent="0.2">
      <c r="A11" s="10"/>
      <c r="B11" s="10"/>
      <c r="C11" s="10"/>
      <c r="D11" s="338"/>
      <c r="E11" s="373"/>
      <c r="F11" s="373"/>
      <c r="G11" s="373"/>
      <c r="H11" s="373"/>
      <c r="I11" s="372"/>
      <c r="J11" s="372"/>
      <c r="K11" s="372"/>
      <c r="L11" s="372"/>
      <c r="M11" s="372"/>
      <c r="N11" s="372"/>
      <c r="O11" s="372"/>
      <c r="P11" s="372"/>
      <c r="Q11" s="372"/>
      <c r="R11" s="372"/>
      <c r="S11" s="372"/>
      <c r="T11" s="372"/>
      <c r="U11" s="372"/>
      <c r="V11" s="372"/>
      <c r="W11" s="369"/>
      <c r="X11" s="369"/>
      <c r="Y11" s="369"/>
    </row>
    <row r="12" spans="1:25" s="7" customFormat="1" ht="18.75" x14ac:dyDescent="0.2">
      <c r="A12" s="202" t="s">
        <v>502</v>
      </c>
      <c r="B12" s="202"/>
      <c r="C12" s="202"/>
      <c r="D12" s="339"/>
      <c r="E12" s="374" t="s">
        <v>481</v>
      </c>
      <c r="F12" s="374"/>
      <c r="G12" s="374"/>
      <c r="H12" s="374"/>
      <c r="I12" s="372"/>
      <c r="J12" s="372"/>
      <c r="K12" s="372"/>
      <c r="L12" s="372"/>
      <c r="M12" s="372"/>
      <c r="N12" s="372"/>
      <c r="O12" s="372"/>
      <c r="P12" s="372"/>
      <c r="Q12" s="372"/>
      <c r="R12" s="372"/>
      <c r="S12" s="372"/>
      <c r="T12" s="372"/>
      <c r="U12" s="372"/>
      <c r="V12" s="372"/>
      <c r="W12" s="369"/>
      <c r="X12" s="369"/>
      <c r="Y12" s="369"/>
    </row>
    <row r="13" spans="1:25" s="7" customFormat="1" ht="18.75" x14ac:dyDescent="0.2">
      <c r="A13" s="199" t="s">
        <v>7</v>
      </c>
      <c r="B13" s="199"/>
      <c r="C13" s="199"/>
      <c r="D13" s="340"/>
      <c r="E13" s="375"/>
      <c r="F13" s="375"/>
      <c r="G13" s="375"/>
      <c r="H13" s="375"/>
      <c r="I13" s="372"/>
      <c r="J13" s="372"/>
      <c r="K13" s="372"/>
      <c r="L13" s="372"/>
      <c r="M13" s="372"/>
      <c r="N13" s="372"/>
      <c r="O13" s="372"/>
      <c r="P13" s="372"/>
      <c r="Q13" s="372"/>
      <c r="R13" s="372"/>
      <c r="S13" s="372"/>
      <c r="T13" s="372"/>
      <c r="U13" s="372"/>
      <c r="V13" s="372"/>
      <c r="W13" s="369"/>
      <c r="X13" s="369"/>
      <c r="Y13" s="369"/>
    </row>
    <row r="14" spans="1:25" s="7" customFormat="1" ht="15.75" customHeight="1" x14ac:dyDescent="0.2">
      <c r="A14" s="3"/>
      <c r="B14" s="3"/>
      <c r="C14" s="3"/>
      <c r="D14" s="341"/>
      <c r="E14" s="376"/>
      <c r="F14" s="376"/>
      <c r="G14" s="376"/>
      <c r="H14" s="376"/>
      <c r="I14" s="376"/>
      <c r="J14" s="376"/>
      <c r="K14" s="376"/>
      <c r="L14" s="376"/>
      <c r="M14" s="376"/>
      <c r="N14" s="376"/>
      <c r="O14" s="376"/>
      <c r="P14" s="376"/>
      <c r="Q14" s="376"/>
      <c r="R14" s="376"/>
      <c r="S14" s="376"/>
      <c r="T14" s="376"/>
      <c r="U14" s="376"/>
      <c r="V14" s="376"/>
      <c r="W14" s="369"/>
      <c r="X14" s="369"/>
      <c r="Y14" s="369"/>
    </row>
    <row r="15" spans="1:25" s="2" customFormat="1" ht="60" customHeight="1" x14ac:dyDescent="0.2">
      <c r="A15" s="200" t="s">
        <v>557</v>
      </c>
      <c r="B15" s="200"/>
      <c r="C15" s="200"/>
      <c r="D15" s="339"/>
      <c r="E15" s="374"/>
      <c r="F15" s="374"/>
      <c r="G15" s="374"/>
      <c r="H15" s="374"/>
      <c r="I15" s="374"/>
      <c r="J15" s="374"/>
      <c r="K15" s="374"/>
      <c r="L15" s="374"/>
      <c r="M15" s="374"/>
      <c r="N15" s="374"/>
      <c r="O15" s="374"/>
      <c r="P15" s="374"/>
      <c r="Q15" s="374"/>
      <c r="R15" s="374"/>
      <c r="S15" s="374"/>
      <c r="T15" s="374"/>
      <c r="U15" s="374"/>
      <c r="V15" s="374"/>
      <c r="W15" s="377"/>
      <c r="X15" s="377"/>
      <c r="Y15" s="377"/>
    </row>
    <row r="16" spans="1:25" s="2" customFormat="1" ht="15" customHeight="1" x14ac:dyDescent="0.2">
      <c r="A16" s="199" t="s">
        <v>6</v>
      </c>
      <c r="B16" s="199"/>
      <c r="C16" s="199"/>
      <c r="D16" s="340"/>
      <c r="E16" s="375"/>
      <c r="F16" s="375"/>
      <c r="G16" s="375"/>
      <c r="H16" s="375"/>
      <c r="I16" s="375"/>
      <c r="J16" s="375"/>
      <c r="K16" s="375"/>
      <c r="L16" s="375"/>
      <c r="M16" s="375"/>
      <c r="N16" s="375"/>
      <c r="O16" s="375"/>
      <c r="P16" s="375"/>
      <c r="Q16" s="375"/>
      <c r="R16" s="375"/>
      <c r="S16" s="375"/>
      <c r="T16" s="375"/>
      <c r="U16" s="375"/>
      <c r="V16" s="375"/>
      <c r="W16" s="377"/>
      <c r="X16" s="377"/>
      <c r="Y16" s="377"/>
    </row>
    <row r="17" spans="1:25" s="2" customFormat="1" ht="15" customHeight="1" x14ac:dyDescent="0.2">
      <c r="A17" s="3"/>
      <c r="B17" s="3"/>
      <c r="C17" s="3"/>
      <c r="D17" s="341"/>
      <c r="E17" s="376"/>
      <c r="F17" s="376"/>
      <c r="G17" s="376"/>
      <c r="H17" s="376"/>
      <c r="I17" s="376"/>
      <c r="J17" s="376"/>
      <c r="K17" s="376"/>
      <c r="L17" s="376"/>
      <c r="M17" s="376"/>
      <c r="N17" s="376"/>
      <c r="O17" s="376"/>
      <c r="P17" s="376"/>
      <c r="Q17" s="376"/>
      <c r="R17" s="376"/>
      <c r="S17" s="376"/>
      <c r="T17" s="377"/>
      <c r="U17" s="377"/>
      <c r="V17" s="377"/>
      <c r="W17" s="377"/>
      <c r="X17" s="377"/>
      <c r="Y17" s="377"/>
    </row>
    <row r="18" spans="1:25" s="2" customFormat="1" ht="33.75" customHeight="1" x14ac:dyDescent="0.2">
      <c r="A18" s="200" t="s">
        <v>465</v>
      </c>
      <c r="B18" s="201"/>
      <c r="C18" s="201"/>
      <c r="D18" s="342"/>
      <c r="E18" s="378"/>
      <c r="F18" s="378"/>
      <c r="G18" s="378"/>
      <c r="H18" s="378"/>
      <c r="I18" s="378"/>
      <c r="J18" s="378"/>
      <c r="K18" s="378"/>
      <c r="L18" s="378"/>
      <c r="M18" s="378"/>
      <c r="N18" s="378"/>
      <c r="O18" s="378"/>
      <c r="P18" s="378"/>
      <c r="Q18" s="378"/>
      <c r="R18" s="378"/>
      <c r="S18" s="378"/>
      <c r="T18" s="378"/>
      <c r="U18" s="378"/>
      <c r="V18" s="378"/>
      <c r="W18" s="377"/>
      <c r="X18" s="377"/>
      <c r="Y18" s="377"/>
    </row>
    <row r="19" spans="1:25" s="2" customFormat="1" ht="15" customHeight="1" x14ac:dyDescent="0.2">
      <c r="A19" s="4"/>
      <c r="B19" s="4"/>
      <c r="C19" s="4"/>
      <c r="D19" s="340"/>
      <c r="E19" s="375"/>
      <c r="F19" s="375"/>
      <c r="G19" s="375"/>
      <c r="H19" s="375"/>
      <c r="I19" s="376"/>
      <c r="J19" s="376"/>
      <c r="K19" s="376"/>
      <c r="L19" s="376"/>
      <c r="M19" s="376"/>
      <c r="N19" s="376"/>
      <c r="O19" s="376"/>
      <c r="P19" s="376"/>
      <c r="Q19" s="376"/>
      <c r="R19" s="376"/>
      <c r="S19" s="376"/>
      <c r="T19" s="377"/>
      <c r="U19" s="377"/>
      <c r="V19" s="377"/>
      <c r="W19" s="377"/>
      <c r="X19" s="377"/>
      <c r="Y19" s="377"/>
    </row>
    <row r="20" spans="1:25" s="2" customFormat="1" ht="39.75" customHeight="1" x14ac:dyDescent="0.2">
      <c r="A20" s="108" t="s">
        <v>5</v>
      </c>
      <c r="B20" s="141" t="s">
        <v>66</v>
      </c>
      <c r="C20" s="112" t="s">
        <v>65</v>
      </c>
      <c r="D20" s="340"/>
      <c r="E20" s="375"/>
      <c r="F20" s="375"/>
      <c r="G20" s="375"/>
      <c r="H20" s="375"/>
      <c r="I20" s="376"/>
      <c r="J20" s="376"/>
      <c r="K20" s="376"/>
      <c r="L20" s="376"/>
      <c r="M20" s="376"/>
      <c r="N20" s="376"/>
      <c r="O20" s="376"/>
      <c r="P20" s="376"/>
      <c r="Q20" s="376"/>
      <c r="R20" s="376"/>
      <c r="S20" s="376"/>
      <c r="T20" s="377"/>
      <c r="U20" s="377"/>
      <c r="V20" s="377"/>
      <c r="W20" s="377"/>
      <c r="X20" s="377"/>
      <c r="Y20" s="377"/>
    </row>
    <row r="21" spans="1:25" s="2" customFormat="1" ht="16.5" customHeight="1" x14ac:dyDescent="0.2">
      <c r="A21" s="112">
        <v>1</v>
      </c>
      <c r="B21" s="141">
        <v>2</v>
      </c>
      <c r="C21" s="112">
        <v>3</v>
      </c>
      <c r="D21" s="340"/>
      <c r="E21" s="375"/>
      <c r="F21" s="375"/>
      <c r="G21" s="375"/>
      <c r="H21" s="375"/>
      <c r="I21" s="376"/>
      <c r="J21" s="376"/>
      <c r="K21" s="376"/>
      <c r="L21" s="376"/>
      <c r="M21" s="376"/>
      <c r="N21" s="376"/>
      <c r="O21" s="376"/>
      <c r="P21" s="376"/>
      <c r="Q21" s="376"/>
      <c r="R21" s="376"/>
      <c r="S21" s="376"/>
      <c r="T21" s="377"/>
      <c r="U21" s="377"/>
      <c r="V21" s="377"/>
      <c r="W21" s="377"/>
      <c r="X21" s="377"/>
      <c r="Y21" s="377"/>
    </row>
    <row r="22" spans="1:25" s="2" customFormat="1" ht="39" customHeight="1" x14ac:dyDescent="0.2">
      <c r="A22" s="142" t="s">
        <v>64</v>
      </c>
      <c r="B22" s="143" t="s">
        <v>318</v>
      </c>
      <c r="C22" s="144" t="s">
        <v>488</v>
      </c>
      <c r="D22" s="340"/>
      <c r="E22" s="375"/>
      <c r="F22" s="375"/>
      <c r="G22" s="375"/>
      <c r="H22" s="375"/>
      <c r="I22" s="376"/>
      <c r="J22" s="376"/>
      <c r="K22" s="376"/>
      <c r="L22" s="376"/>
      <c r="M22" s="376"/>
      <c r="N22" s="376"/>
      <c r="O22" s="376"/>
      <c r="P22" s="376"/>
      <c r="Q22" s="376"/>
      <c r="R22" s="376"/>
      <c r="S22" s="376"/>
      <c r="T22" s="377"/>
      <c r="U22" s="377"/>
      <c r="V22" s="377"/>
      <c r="W22" s="377"/>
      <c r="X22" s="377"/>
      <c r="Y22" s="377"/>
    </row>
    <row r="23" spans="1:25" s="2" customFormat="1" ht="51" customHeight="1" x14ac:dyDescent="0.2">
      <c r="A23" s="142" t="s">
        <v>62</v>
      </c>
      <c r="B23" s="145" t="s">
        <v>63</v>
      </c>
      <c r="C23" s="146" t="s">
        <v>511</v>
      </c>
      <c r="D23" s="340"/>
      <c r="E23" s="375"/>
      <c r="F23" s="375"/>
      <c r="G23" s="375"/>
      <c r="H23" s="375"/>
      <c r="I23" s="376"/>
      <c r="J23" s="376"/>
      <c r="K23" s="376"/>
      <c r="L23" s="376"/>
      <c r="M23" s="376"/>
      <c r="N23" s="376"/>
      <c r="O23" s="376"/>
      <c r="P23" s="376"/>
      <c r="Q23" s="376"/>
      <c r="R23" s="376"/>
      <c r="S23" s="376"/>
      <c r="T23" s="377"/>
      <c r="U23" s="377"/>
      <c r="V23" s="377"/>
      <c r="W23" s="377"/>
      <c r="X23" s="377"/>
      <c r="Y23" s="377"/>
    </row>
    <row r="24" spans="1:25" s="2" customFormat="1" ht="15" customHeight="1" x14ac:dyDescent="0.2">
      <c r="A24" s="192"/>
      <c r="B24" s="193"/>
      <c r="C24" s="194"/>
      <c r="D24" s="340"/>
      <c r="E24" s="375"/>
      <c r="F24" s="375"/>
      <c r="G24" s="375"/>
      <c r="H24" s="375"/>
      <c r="I24" s="376"/>
      <c r="J24" s="376"/>
      <c r="K24" s="376"/>
      <c r="L24" s="376"/>
      <c r="M24" s="376"/>
      <c r="N24" s="376"/>
      <c r="O24" s="376"/>
      <c r="P24" s="376"/>
      <c r="Q24" s="376"/>
      <c r="R24" s="376"/>
      <c r="S24" s="376"/>
      <c r="T24" s="377"/>
      <c r="U24" s="377"/>
      <c r="V24" s="377"/>
      <c r="W24" s="377"/>
      <c r="X24" s="377"/>
      <c r="Y24" s="377"/>
    </row>
    <row r="25" spans="1:25" s="2" customFormat="1" ht="58.5" customHeight="1" x14ac:dyDescent="0.2">
      <c r="A25" s="142" t="s">
        <v>61</v>
      </c>
      <c r="B25" s="147" t="s">
        <v>428</v>
      </c>
      <c r="C25" s="112" t="s">
        <v>512</v>
      </c>
      <c r="D25" s="340"/>
      <c r="E25" s="375"/>
      <c r="F25" s="375"/>
      <c r="G25" s="375"/>
      <c r="H25" s="376"/>
      <c r="I25" s="376"/>
      <c r="J25" s="376"/>
      <c r="K25" s="376"/>
      <c r="L25" s="376"/>
      <c r="M25" s="376"/>
      <c r="N25" s="376"/>
      <c r="O25" s="376"/>
      <c r="P25" s="376"/>
      <c r="Q25" s="376"/>
      <c r="R25" s="376"/>
      <c r="S25" s="377"/>
      <c r="T25" s="377"/>
      <c r="U25" s="377"/>
      <c r="V25" s="377"/>
      <c r="W25" s="377"/>
      <c r="X25" s="377"/>
      <c r="Y25" s="377"/>
    </row>
    <row r="26" spans="1:25" s="2" customFormat="1" ht="42.75" customHeight="1" x14ac:dyDescent="0.2">
      <c r="A26" s="142" t="s">
        <v>60</v>
      </c>
      <c r="B26" s="147" t="s">
        <v>71</v>
      </c>
      <c r="C26" s="112" t="s">
        <v>485</v>
      </c>
      <c r="D26" s="340"/>
      <c r="E26" s="375"/>
      <c r="F26" s="375"/>
      <c r="G26" s="375"/>
      <c r="H26" s="376"/>
      <c r="I26" s="376"/>
      <c r="J26" s="376"/>
      <c r="K26" s="376"/>
      <c r="L26" s="376"/>
      <c r="M26" s="376"/>
      <c r="N26" s="376"/>
      <c r="O26" s="376"/>
      <c r="P26" s="376"/>
      <c r="Q26" s="376"/>
      <c r="R26" s="376"/>
      <c r="S26" s="377"/>
      <c r="T26" s="377"/>
      <c r="U26" s="377"/>
      <c r="V26" s="377"/>
      <c r="W26" s="377"/>
      <c r="X26" s="377"/>
      <c r="Y26" s="377"/>
    </row>
    <row r="27" spans="1:25" s="2" customFormat="1" ht="51.75" customHeight="1" x14ac:dyDescent="0.2">
      <c r="A27" s="142" t="s">
        <v>58</v>
      </c>
      <c r="B27" s="147" t="s">
        <v>70</v>
      </c>
      <c r="C27" s="112" t="s">
        <v>513</v>
      </c>
      <c r="D27" s="340"/>
      <c r="E27" s="375"/>
      <c r="F27" s="375"/>
      <c r="G27" s="375"/>
      <c r="H27" s="376"/>
      <c r="I27" s="376"/>
      <c r="J27" s="376"/>
      <c r="K27" s="376"/>
      <c r="L27" s="376"/>
      <c r="M27" s="376"/>
      <c r="N27" s="376"/>
      <c r="O27" s="376"/>
      <c r="P27" s="376"/>
      <c r="Q27" s="376"/>
      <c r="R27" s="376"/>
      <c r="S27" s="377"/>
      <c r="T27" s="377"/>
      <c r="U27" s="377"/>
      <c r="V27" s="377"/>
      <c r="W27" s="377"/>
      <c r="X27" s="377"/>
      <c r="Y27" s="377"/>
    </row>
    <row r="28" spans="1:25" s="2" customFormat="1" ht="42.75" customHeight="1" x14ac:dyDescent="0.2">
      <c r="A28" s="148" t="s">
        <v>57</v>
      </c>
      <c r="B28" s="140" t="s">
        <v>429</v>
      </c>
      <c r="C28" s="112" t="s">
        <v>483</v>
      </c>
      <c r="D28" s="340"/>
      <c r="E28" s="375"/>
      <c r="F28" s="375"/>
      <c r="G28" s="375"/>
      <c r="H28" s="376"/>
      <c r="I28" s="376"/>
      <c r="J28" s="376"/>
      <c r="K28" s="376"/>
      <c r="L28" s="376"/>
      <c r="M28" s="376"/>
      <c r="N28" s="376"/>
      <c r="O28" s="376"/>
      <c r="P28" s="376"/>
      <c r="Q28" s="376"/>
      <c r="R28" s="376"/>
      <c r="S28" s="377"/>
      <c r="T28" s="377"/>
      <c r="U28" s="377"/>
      <c r="V28" s="377"/>
      <c r="W28" s="377"/>
      <c r="X28" s="377"/>
      <c r="Y28" s="377"/>
    </row>
    <row r="29" spans="1:25" s="2" customFormat="1" ht="51.75" customHeight="1" x14ac:dyDescent="0.2">
      <c r="A29" s="148" t="s">
        <v>55</v>
      </c>
      <c r="B29" s="140" t="s">
        <v>430</v>
      </c>
      <c r="C29" s="112" t="s">
        <v>483</v>
      </c>
      <c r="D29" s="340"/>
      <c r="E29" s="375"/>
      <c r="F29" s="375"/>
      <c r="G29" s="375"/>
      <c r="H29" s="376"/>
      <c r="I29" s="376"/>
      <c r="J29" s="376"/>
      <c r="K29" s="376"/>
      <c r="L29" s="376"/>
      <c r="M29" s="376"/>
      <c r="N29" s="376"/>
      <c r="O29" s="376"/>
      <c r="P29" s="376"/>
      <c r="Q29" s="376"/>
      <c r="R29" s="376"/>
      <c r="S29" s="377"/>
      <c r="T29" s="377"/>
      <c r="U29" s="377"/>
      <c r="V29" s="377"/>
      <c r="W29" s="377"/>
      <c r="X29" s="377"/>
      <c r="Y29" s="377"/>
    </row>
    <row r="30" spans="1:25" s="2" customFormat="1" ht="51.75" customHeight="1" x14ac:dyDescent="0.2">
      <c r="A30" s="148" t="s">
        <v>514</v>
      </c>
      <c r="B30" s="140" t="s">
        <v>431</v>
      </c>
      <c r="C30" s="112" t="s">
        <v>483</v>
      </c>
      <c r="D30" s="340"/>
      <c r="E30" s="375"/>
      <c r="F30" s="375"/>
      <c r="G30" s="375"/>
      <c r="H30" s="376"/>
      <c r="I30" s="376"/>
      <c r="J30" s="376"/>
      <c r="K30" s="376"/>
      <c r="L30" s="376"/>
      <c r="M30" s="376"/>
      <c r="N30" s="376"/>
      <c r="O30" s="376"/>
      <c r="P30" s="376"/>
      <c r="Q30" s="376"/>
      <c r="R30" s="376"/>
      <c r="S30" s="377"/>
      <c r="T30" s="377"/>
      <c r="U30" s="377"/>
      <c r="V30" s="377"/>
      <c r="W30" s="377"/>
      <c r="X30" s="377"/>
      <c r="Y30" s="377"/>
    </row>
    <row r="31" spans="1:25" s="2" customFormat="1" ht="51.75" customHeight="1" x14ac:dyDescent="0.2">
      <c r="A31" s="148" t="s">
        <v>515</v>
      </c>
      <c r="B31" s="140" t="s">
        <v>432</v>
      </c>
      <c r="C31" s="112" t="s">
        <v>483</v>
      </c>
      <c r="D31" s="340"/>
      <c r="E31" s="375"/>
      <c r="F31" s="375"/>
      <c r="G31" s="375"/>
      <c r="H31" s="376"/>
      <c r="I31" s="376"/>
      <c r="J31" s="376"/>
      <c r="K31" s="376"/>
      <c r="L31" s="376"/>
      <c r="M31" s="376"/>
      <c r="N31" s="376"/>
      <c r="O31" s="376"/>
      <c r="P31" s="376"/>
      <c r="Q31" s="376"/>
      <c r="R31" s="376"/>
      <c r="S31" s="377"/>
      <c r="T31" s="377"/>
      <c r="U31" s="377"/>
      <c r="V31" s="377"/>
      <c r="W31" s="377"/>
      <c r="X31" s="377"/>
      <c r="Y31" s="377"/>
    </row>
    <row r="32" spans="1:25" s="2" customFormat="1" ht="51.75" customHeight="1" x14ac:dyDescent="0.2">
      <c r="A32" s="148" t="s">
        <v>516</v>
      </c>
      <c r="B32" s="140" t="s">
        <v>433</v>
      </c>
      <c r="C32" s="112" t="s">
        <v>483</v>
      </c>
      <c r="D32" s="340"/>
      <c r="E32" s="375"/>
      <c r="F32" s="375"/>
      <c r="G32" s="375"/>
      <c r="H32" s="376"/>
      <c r="I32" s="376"/>
      <c r="J32" s="376"/>
      <c r="K32" s="376"/>
      <c r="L32" s="376"/>
      <c r="M32" s="376"/>
      <c r="N32" s="376"/>
      <c r="O32" s="376"/>
      <c r="P32" s="376"/>
      <c r="Q32" s="376"/>
      <c r="R32" s="376"/>
      <c r="S32" s="377"/>
      <c r="T32" s="377"/>
      <c r="U32" s="377"/>
      <c r="V32" s="377"/>
      <c r="W32" s="377"/>
      <c r="X32" s="377"/>
      <c r="Y32" s="377"/>
    </row>
    <row r="33" spans="1:25" s="2" customFormat="1" ht="101.25" customHeight="1" x14ac:dyDescent="0.2">
      <c r="A33" s="148" t="s">
        <v>517</v>
      </c>
      <c r="B33" s="140" t="s">
        <v>434</v>
      </c>
      <c r="C33" s="112" t="s">
        <v>518</v>
      </c>
      <c r="D33" s="340"/>
      <c r="E33" s="375"/>
      <c r="F33" s="375"/>
      <c r="G33" s="375"/>
      <c r="H33" s="376"/>
      <c r="I33" s="376"/>
      <c r="J33" s="376"/>
      <c r="K33" s="376"/>
      <c r="L33" s="376"/>
      <c r="M33" s="376"/>
      <c r="N33" s="376"/>
      <c r="O33" s="376"/>
      <c r="P33" s="376"/>
      <c r="Q33" s="376"/>
      <c r="R33" s="376"/>
      <c r="S33" s="377"/>
      <c r="T33" s="377"/>
      <c r="U33" s="377"/>
      <c r="V33" s="377"/>
      <c r="W33" s="377"/>
      <c r="X33" s="377"/>
      <c r="Y33" s="377"/>
    </row>
    <row r="34" spans="1:25" ht="111" customHeight="1" x14ac:dyDescent="0.25">
      <c r="A34" s="148" t="s">
        <v>519</v>
      </c>
      <c r="B34" s="140" t="s">
        <v>435</v>
      </c>
      <c r="C34" s="112" t="s">
        <v>518</v>
      </c>
    </row>
    <row r="35" spans="1:25" ht="58.5" customHeight="1" x14ac:dyDescent="0.25">
      <c r="A35" s="148" t="s">
        <v>520</v>
      </c>
      <c r="B35" s="140" t="s">
        <v>69</v>
      </c>
      <c r="C35" s="112" t="s">
        <v>483</v>
      </c>
    </row>
    <row r="36" spans="1:25" ht="51.75" customHeight="1" x14ac:dyDescent="0.25">
      <c r="A36" s="148" t="s">
        <v>521</v>
      </c>
      <c r="B36" s="140" t="s">
        <v>436</v>
      </c>
      <c r="C36" s="112" t="s">
        <v>483</v>
      </c>
    </row>
    <row r="37" spans="1:25" ht="43.5" customHeight="1" x14ac:dyDescent="0.25">
      <c r="A37" s="148" t="s">
        <v>522</v>
      </c>
      <c r="B37" s="140" t="s">
        <v>437</v>
      </c>
      <c r="C37" s="112" t="s">
        <v>483</v>
      </c>
    </row>
    <row r="38" spans="1:25" ht="43.5" customHeight="1" x14ac:dyDescent="0.25">
      <c r="A38" s="148" t="s">
        <v>523</v>
      </c>
      <c r="B38" s="140" t="s">
        <v>226</v>
      </c>
      <c r="C38" s="112" t="s">
        <v>483</v>
      </c>
    </row>
    <row r="39" spans="1:25" ht="11.25" customHeight="1" x14ac:dyDescent="0.25">
      <c r="A39" s="195"/>
      <c r="B39" s="196"/>
      <c r="C39" s="197"/>
    </row>
    <row r="40" spans="1:25" ht="63" x14ac:dyDescent="0.25">
      <c r="A40" s="148" t="s">
        <v>524</v>
      </c>
      <c r="B40" s="140" t="s">
        <v>476</v>
      </c>
      <c r="C40" s="112" t="s">
        <v>579</v>
      </c>
      <c r="E40" s="379"/>
    </row>
    <row r="41" spans="1:25" ht="105.75" customHeight="1" x14ac:dyDescent="0.25">
      <c r="A41" s="148" t="s">
        <v>525</v>
      </c>
      <c r="B41" s="140" t="s">
        <v>462</v>
      </c>
      <c r="C41" s="149" t="s">
        <v>486</v>
      </c>
    </row>
    <row r="42" spans="1:25" ht="83.25" customHeight="1" x14ac:dyDescent="0.25">
      <c r="A42" s="148" t="s">
        <v>526</v>
      </c>
      <c r="B42" s="140" t="s">
        <v>475</v>
      </c>
      <c r="C42" s="149" t="s">
        <v>486</v>
      </c>
    </row>
    <row r="43" spans="1:25" ht="186" customHeight="1" x14ac:dyDescent="0.25">
      <c r="A43" s="148" t="s">
        <v>527</v>
      </c>
      <c r="B43" s="140" t="s">
        <v>443</v>
      </c>
      <c r="C43" s="149" t="s">
        <v>486</v>
      </c>
    </row>
    <row r="44" spans="1:25" ht="111" customHeight="1" x14ac:dyDescent="0.25">
      <c r="A44" s="148" t="s">
        <v>528</v>
      </c>
      <c r="B44" s="140" t="s">
        <v>466</v>
      </c>
      <c r="C44" s="149" t="s">
        <v>486</v>
      </c>
    </row>
    <row r="45" spans="1:25" ht="120" customHeight="1" x14ac:dyDescent="0.25">
      <c r="A45" s="148" t="s">
        <v>529</v>
      </c>
      <c r="B45" s="140" t="s">
        <v>467</v>
      </c>
      <c r="C45" s="149" t="s">
        <v>486</v>
      </c>
      <c r="F45" s="134">
        <v>25</v>
      </c>
      <c r="G45" s="134">
        <v>26</v>
      </c>
      <c r="H45" s="134">
        <v>27</v>
      </c>
      <c r="I45" s="134">
        <v>28</v>
      </c>
      <c r="J45" s="134">
        <v>29</v>
      </c>
    </row>
    <row r="46" spans="1:25" ht="101.25" customHeight="1" x14ac:dyDescent="0.25">
      <c r="A46" s="148" t="s">
        <v>530</v>
      </c>
      <c r="B46" s="140" t="s">
        <v>468</v>
      </c>
      <c r="C46" s="149" t="s">
        <v>486</v>
      </c>
      <c r="E46" s="189">
        <f t="shared" ref="E46:E47" si="0">SUM(F46:J46)</f>
        <v>66.402386463815532</v>
      </c>
      <c r="F46" s="190">
        <f>F48*1.2</f>
        <v>24.912719244000002</v>
      </c>
      <c r="G46" s="190">
        <f t="shared" ref="G46:J46" si="1">G48*1.2</f>
        <v>18.7134931776</v>
      </c>
      <c r="H46" s="190">
        <f t="shared" si="1"/>
        <v>9.8551871500160004</v>
      </c>
      <c r="I46" s="190">
        <f t="shared" si="1"/>
        <v>6.8937171454361605</v>
      </c>
      <c r="J46" s="190">
        <f t="shared" si="1"/>
        <v>6.0272697467633662</v>
      </c>
    </row>
    <row r="47" spans="1:25" ht="15.75" x14ac:dyDescent="0.25">
      <c r="A47" s="195"/>
      <c r="B47" s="196"/>
      <c r="C47" s="197"/>
      <c r="E47" s="189">
        <f t="shared" si="0"/>
        <v>0</v>
      </c>
      <c r="F47" s="191"/>
      <c r="G47" s="191"/>
      <c r="H47" s="191"/>
      <c r="I47" s="191"/>
      <c r="J47" s="191"/>
    </row>
    <row r="48" spans="1:25" ht="103.5" customHeight="1" x14ac:dyDescent="0.25">
      <c r="A48" s="148" t="s">
        <v>531</v>
      </c>
      <c r="B48" s="140" t="s">
        <v>532</v>
      </c>
      <c r="C48" s="162">
        <f>55.3353220531796*1.2</f>
        <v>66.402386463815517</v>
      </c>
      <c r="E48" s="189">
        <f>SUM(F48:J48)</f>
        <v>55.335322053179603</v>
      </c>
      <c r="F48" s="190">
        <v>20.760599370000001</v>
      </c>
      <c r="G48" s="190">
        <v>15.594577648</v>
      </c>
      <c r="H48" s="190">
        <v>8.2126559583466676</v>
      </c>
      <c r="I48" s="190">
        <v>5.7447642878634673</v>
      </c>
      <c r="J48" s="190">
        <v>5.0227247889694722</v>
      </c>
    </row>
    <row r="49" spans="1:12" ht="47.25" x14ac:dyDescent="0.25">
      <c r="A49" s="148" t="s">
        <v>533</v>
      </c>
      <c r="B49" s="140" t="s">
        <v>534</v>
      </c>
      <c r="C49" s="150">
        <v>0.63234999999999997</v>
      </c>
    </row>
    <row r="61" spans="1:12" hidden="1" x14ac:dyDescent="0.25">
      <c r="E61" s="124">
        <f>SUM(F61:J61)</f>
        <v>66.899999999999991</v>
      </c>
      <c r="F61" s="124">
        <f>F62*1.2</f>
        <v>24.84</v>
      </c>
      <c r="G61" s="124">
        <f t="shared" ref="G61:J61" si="2">G62*1.2</f>
        <v>20.399999999999999</v>
      </c>
      <c r="H61" s="124">
        <f t="shared" si="2"/>
        <v>8.94</v>
      </c>
      <c r="I61" s="124">
        <f t="shared" si="2"/>
        <v>6.48</v>
      </c>
      <c r="J61" s="124">
        <f t="shared" si="2"/>
        <v>6.24</v>
      </c>
      <c r="K61" s="125"/>
      <c r="L61" s="125"/>
    </row>
    <row r="62" spans="1:12" hidden="1" x14ac:dyDescent="0.25">
      <c r="E62" s="124">
        <f>SUM(F62:J62)</f>
        <v>55.750000000000007</v>
      </c>
      <c r="F62" s="124">
        <f>SUM(F63*$L$63)+(F64*$L$64)+(F65)</f>
        <v>20.7</v>
      </c>
      <c r="G62" s="124">
        <f>SUM(G63*$L$63)+(G64*$L$64)+(G65)</f>
        <v>17</v>
      </c>
      <c r="H62" s="124">
        <f>SUM(H63*$L$63)+(H64*$L$64)+(H65)</f>
        <v>7.4499999999999993</v>
      </c>
      <c r="I62" s="124">
        <f>SUM(I63*$L$63)+(I64*$L$64)+(I65)</f>
        <v>5.4</v>
      </c>
      <c r="J62" s="124">
        <f>SUM(J63*$L$63)+(J64*$L$64)+(J65)</f>
        <v>5.2</v>
      </c>
      <c r="K62" s="124"/>
      <c r="L62" s="125"/>
    </row>
    <row r="63" spans="1:12" hidden="1" x14ac:dyDescent="0.25">
      <c r="E63" s="124" t="s">
        <v>495</v>
      </c>
      <c r="F63" s="126">
        <v>4</v>
      </c>
      <c r="G63" s="126">
        <v>3</v>
      </c>
      <c r="H63" s="126">
        <v>2</v>
      </c>
      <c r="I63" s="126">
        <v>3</v>
      </c>
      <c r="J63" s="126">
        <v>4</v>
      </c>
      <c r="K63" s="125" t="s">
        <v>493</v>
      </c>
      <c r="L63" s="127">
        <v>0.8</v>
      </c>
    </row>
    <row r="64" spans="1:12" hidden="1" x14ac:dyDescent="0.25">
      <c r="E64" s="124" t="s">
        <v>495</v>
      </c>
      <c r="F64" s="126">
        <v>10</v>
      </c>
      <c r="G64" s="126">
        <v>8</v>
      </c>
      <c r="H64" s="126">
        <v>7</v>
      </c>
      <c r="I64" s="126">
        <v>8</v>
      </c>
      <c r="J64" s="126">
        <v>8</v>
      </c>
      <c r="K64" s="125" t="s">
        <v>494</v>
      </c>
      <c r="L64" s="127">
        <v>0.25</v>
      </c>
    </row>
    <row r="65" spans="5:12" hidden="1" x14ac:dyDescent="0.25">
      <c r="E65" s="124" t="s">
        <v>496</v>
      </c>
      <c r="F65" s="126">
        <v>15</v>
      </c>
      <c r="G65" s="126">
        <v>12.6</v>
      </c>
      <c r="H65" s="126">
        <v>4.0999999999999996</v>
      </c>
      <c r="I65" s="126">
        <v>1</v>
      </c>
      <c r="J65" s="126"/>
      <c r="K65" s="125" t="s">
        <v>491</v>
      </c>
      <c r="L65" s="127"/>
    </row>
    <row r="66" spans="5:12" hidden="1" x14ac:dyDescent="0.25">
      <c r="E66" s="124"/>
      <c r="F66" s="125"/>
      <c r="G66" s="125"/>
      <c r="H66" s="125"/>
      <c r="I66" s="125"/>
      <c r="J66" s="125"/>
      <c r="K66" s="125"/>
      <c r="L66" s="125" t="s">
        <v>492</v>
      </c>
    </row>
    <row r="67" spans="5:12" hidden="1" x14ac:dyDescent="0.25">
      <c r="E67" s="126"/>
      <c r="F67" s="125"/>
      <c r="G67" s="127"/>
      <c r="H67" s="127"/>
      <c r="I67" s="127"/>
      <c r="J67" s="127"/>
      <c r="K67" s="125"/>
      <c r="L67" s="125"/>
    </row>
    <row r="68" spans="5:12" hidden="1" x14ac:dyDescent="0.25"/>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cellIs" dxfId="5" priority="1" operator="equal">
      <formula>"нет"</formula>
    </cfRule>
    <cfRule type="cellIs" dxfId="4" priority="2" operator="equal">
      <formula>""</formula>
    </cfRule>
    <cfRule type="cellIs" dxfId="3" priority="3" operator="equal">
      <formula>""""""</formula>
    </cfRule>
    <cfRule type="cellIs" dxfId="2" priority="4" operator="equal">
      <formula>"""нет"""</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topLeftCell="A7" zoomScale="50" zoomScaleNormal="50" workbookViewId="0">
      <selection activeCell="H25" sqref="H25"/>
    </sheetView>
  </sheetViews>
  <sheetFormatPr defaultColWidth="9.140625" defaultRowHeight="15.75" outlineLevelCol="1" x14ac:dyDescent="0.25"/>
  <cols>
    <col min="1" max="1" width="9.140625" style="34"/>
    <col min="2" max="2" width="57.85546875" style="34" customWidth="1"/>
    <col min="3" max="3" width="13" style="34" customWidth="1"/>
    <col min="4" max="4" width="17.85546875" style="34" customWidth="1"/>
    <col min="5" max="5" width="20.42578125" style="34" customWidth="1"/>
    <col min="6" max="6" width="18.7109375" style="34" customWidth="1"/>
    <col min="7" max="7" width="12.85546875" style="34" customWidth="1"/>
    <col min="8" max="9" width="14.7109375" style="34" customWidth="1"/>
    <col min="10" max="10" width="18.7109375" style="34" customWidth="1" outlineLevel="1"/>
    <col min="11" max="13" width="14.7109375" style="34" customWidth="1"/>
    <col min="14" max="14" width="18.85546875" style="34" customWidth="1" outlineLevel="1"/>
    <col min="15" max="17" width="14.7109375" style="34" customWidth="1"/>
    <col min="18" max="18" width="18.85546875" style="34" customWidth="1" outlineLevel="1"/>
    <col min="19" max="21" width="14.7109375" style="34" customWidth="1"/>
    <col min="22" max="22" width="18.85546875" style="34" customWidth="1" outlineLevel="1"/>
    <col min="23" max="25" width="14.7109375" style="34" customWidth="1"/>
    <col min="26" max="26" width="18.85546875" style="34" customWidth="1" outlineLevel="1"/>
    <col min="27" max="27" width="10.42578125" style="34" customWidth="1"/>
    <col min="28" max="28" width="21" style="34" customWidth="1"/>
    <col min="29" max="29" width="18.85546875" style="34" customWidth="1" outlineLevel="1"/>
    <col min="30" max="16384" width="9.140625" style="34"/>
  </cols>
  <sheetData>
    <row r="1" spans="1:29" x14ac:dyDescent="0.25">
      <c r="AC1" s="105" t="s">
        <v>68</v>
      </c>
    </row>
    <row r="2" spans="1:29" x14ac:dyDescent="0.25">
      <c r="AC2" s="25" t="s">
        <v>10</v>
      </c>
    </row>
    <row r="3" spans="1:29" x14ac:dyDescent="0.25">
      <c r="AC3" s="25" t="s">
        <v>67</v>
      </c>
    </row>
    <row r="4" spans="1:29" ht="18.75" customHeight="1" x14ac:dyDescent="0.25">
      <c r="A4" s="198" t="str">
        <f>'1. паспорт местоположение'!A5:C5</f>
        <v>Год раскрытия информации: 2025 год</v>
      </c>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row>
    <row r="5" spans="1:29" ht="18.75" x14ac:dyDescent="0.3">
      <c r="AC5" s="11"/>
    </row>
    <row r="6" spans="1:29" ht="18.75" x14ac:dyDescent="0.25">
      <c r="A6" s="202" t="s">
        <v>9</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row>
    <row r="7" spans="1:29" ht="18.75" x14ac:dyDescent="0.25">
      <c r="A7" s="9"/>
      <c r="B7" s="9"/>
      <c r="C7" s="9"/>
      <c r="D7" s="9"/>
      <c r="E7" s="9"/>
      <c r="F7" s="9"/>
      <c r="G7" s="9"/>
      <c r="H7" s="136"/>
      <c r="I7" s="136"/>
      <c r="J7" s="137"/>
      <c r="K7" s="137"/>
      <c r="L7" s="137"/>
      <c r="M7" s="137"/>
      <c r="N7" s="137"/>
      <c r="O7" s="137"/>
      <c r="P7" s="137"/>
      <c r="Q7" s="137"/>
      <c r="R7" s="137"/>
      <c r="S7" s="137"/>
      <c r="T7" s="137"/>
      <c r="U7" s="137"/>
      <c r="V7" s="137"/>
      <c r="W7" s="137"/>
      <c r="X7" s="137"/>
      <c r="Y7" s="43"/>
      <c r="Z7" s="43"/>
      <c r="AA7" s="43"/>
      <c r="AB7" s="43"/>
      <c r="AC7" s="43"/>
    </row>
    <row r="8" spans="1:29" ht="18.75" x14ac:dyDescent="0.25">
      <c r="A8" s="201" t="str">
        <f>'1. паспорт местоположение'!A9:C9</f>
        <v>Акционерное общество "Братская электросетевая компания"</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row>
    <row r="9" spans="1:29" ht="18.75" customHeight="1" x14ac:dyDescent="0.25">
      <c r="A9" s="199" t="s">
        <v>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row>
    <row r="10" spans="1:29" ht="18.75" x14ac:dyDescent="0.25">
      <c r="A10" s="9"/>
      <c r="B10" s="9"/>
      <c r="C10" s="9"/>
      <c r="D10" s="9"/>
      <c r="E10" s="9"/>
      <c r="F10" s="9"/>
      <c r="G10" s="9"/>
      <c r="H10" s="136"/>
      <c r="I10" s="136"/>
      <c r="J10" s="137"/>
      <c r="K10" s="137"/>
      <c r="L10" s="137"/>
      <c r="M10" s="137"/>
      <c r="N10" s="137"/>
      <c r="O10" s="137"/>
      <c r="P10" s="137"/>
      <c r="Q10" s="137"/>
      <c r="R10" s="137"/>
      <c r="S10" s="137"/>
      <c r="T10" s="137"/>
      <c r="U10" s="137"/>
      <c r="V10" s="137"/>
      <c r="W10" s="137"/>
      <c r="X10" s="137"/>
      <c r="Y10" s="43"/>
      <c r="Z10" s="43"/>
      <c r="AA10" s="43"/>
      <c r="AB10" s="43"/>
      <c r="AC10" s="43"/>
    </row>
    <row r="11" spans="1:29" ht="18.75" x14ac:dyDescent="0.25">
      <c r="A11" s="202" t="str">
        <f>'1. паспорт местоположение'!A12:C12</f>
        <v>O_1.5.2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row>
    <row r="12" spans="1:29" x14ac:dyDescent="0.25">
      <c r="A12" s="199" t="s">
        <v>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row>
    <row r="13" spans="1:29" ht="16.5" customHeight="1" x14ac:dyDescent="0.3">
      <c r="A13" s="8"/>
      <c r="B13" s="8"/>
      <c r="C13" s="8"/>
      <c r="D13" s="8"/>
      <c r="E13" s="8"/>
      <c r="F13" s="8"/>
      <c r="G13" s="8"/>
      <c r="H13" s="138"/>
      <c r="I13" s="138"/>
      <c r="J13" s="42"/>
      <c r="K13" s="42"/>
      <c r="L13" s="42"/>
      <c r="M13" s="42"/>
      <c r="N13" s="42"/>
      <c r="O13" s="42"/>
      <c r="P13" s="42"/>
      <c r="Q13" s="42"/>
      <c r="R13" s="42"/>
      <c r="S13" s="42"/>
      <c r="T13" s="42"/>
      <c r="U13" s="42"/>
      <c r="V13" s="42"/>
      <c r="W13" s="42"/>
      <c r="X13" s="42"/>
      <c r="Y13" s="42"/>
      <c r="Z13" s="42"/>
      <c r="AA13" s="42"/>
      <c r="AB13" s="42"/>
      <c r="AC13" s="42"/>
    </row>
    <row r="14" spans="1:29" ht="18.75" x14ac:dyDescent="0.25">
      <c r="A14" s="201"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9" t="s">
        <v>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row>
    <row r="16" spans="1:29"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row>
    <row r="18" spans="1:32" ht="19.5" customHeight="1" x14ac:dyDescent="0.3">
      <c r="A18" s="298" t="s">
        <v>452</v>
      </c>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row>
    <row r="20" spans="1:32" ht="33" customHeight="1" x14ac:dyDescent="0.25">
      <c r="A20" s="299" t="s">
        <v>182</v>
      </c>
      <c r="B20" s="299" t="s">
        <v>181</v>
      </c>
      <c r="C20" s="296" t="s">
        <v>180</v>
      </c>
      <c r="D20" s="296"/>
      <c r="E20" s="300" t="s">
        <v>179</v>
      </c>
      <c r="F20" s="301"/>
      <c r="G20" s="304" t="s">
        <v>538</v>
      </c>
      <c r="H20" s="294" t="s">
        <v>497</v>
      </c>
      <c r="I20" s="295"/>
      <c r="J20" s="295"/>
      <c r="K20" s="295"/>
      <c r="L20" s="294" t="s">
        <v>498</v>
      </c>
      <c r="M20" s="295"/>
      <c r="N20" s="295"/>
      <c r="O20" s="295"/>
      <c r="P20" s="294" t="s">
        <v>499</v>
      </c>
      <c r="Q20" s="295"/>
      <c r="R20" s="295"/>
      <c r="S20" s="295"/>
      <c r="T20" s="294" t="s">
        <v>500</v>
      </c>
      <c r="U20" s="295"/>
      <c r="V20" s="295"/>
      <c r="W20" s="295"/>
      <c r="X20" s="294" t="s">
        <v>501</v>
      </c>
      <c r="Y20" s="295"/>
      <c r="Z20" s="295"/>
      <c r="AA20" s="295"/>
      <c r="AB20" s="307" t="s">
        <v>178</v>
      </c>
      <c r="AC20" s="307"/>
      <c r="AD20" s="41"/>
      <c r="AE20" s="41"/>
      <c r="AF20" s="41"/>
    </row>
    <row r="21" spans="1:32" ht="99.75" customHeight="1" x14ac:dyDescent="0.25">
      <c r="A21" s="286"/>
      <c r="B21" s="286"/>
      <c r="C21" s="296"/>
      <c r="D21" s="296"/>
      <c r="E21" s="302"/>
      <c r="F21" s="303"/>
      <c r="G21" s="305"/>
      <c r="H21" s="296" t="s">
        <v>508</v>
      </c>
      <c r="I21" s="296"/>
      <c r="J21" s="296" t="s">
        <v>509</v>
      </c>
      <c r="K21" s="296"/>
      <c r="L21" s="296" t="s">
        <v>508</v>
      </c>
      <c r="M21" s="296"/>
      <c r="N21" s="296" t="s">
        <v>509</v>
      </c>
      <c r="O21" s="296"/>
      <c r="P21" s="296" t="s">
        <v>508</v>
      </c>
      <c r="Q21" s="296"/>
      <c r="R21" s="296" t="s">
        <v>509</v>
      </c>
      <c r="S21" s="296"/>
      <c r="T21" s="296" t="s">
        <v>508</v>
      </c>
      <c r="U21" s="296"/>
      <c r="V21" s="296" t="s">
        <v>509</v>
      </c>
      <c r="W21" s="296"/>
      <c r="X21" s="296" t="s">
        <v>508</v>
      </c>
      <c r="Y21" s="296"/>
      <c r="Z21" s="296" t="s">
        <v>509</v>
      </c>
      <c r="AA21" s="296"/>
      <c r="AB21" s="307"/>
      <c r="AC21" s="307"/>
    </row>
    <row r="22" spans="1:32" ht="89.25" customHeight="1" x14ac:dyDescent="0.25">
      <c r="A22" s="287"/>
      <c r="B22" s="287"/>
      <c r="C22" s="128" t="s">
        <v>3</v>
      </c>
      <c r="D22" s="128" t="s">
        <v>177</v>
      </c>
      <c r="E22" s="115" t="s">
        <v>539</v>
      </c>
      <c r="F22" s="115" t="s">
        <v>540</v>
      </c>
      <c r="G22" s="306"/>
      <c r="H22" s="130" t="s">
        <v>438</v>
      </c>
      <c r="I22" s="130" t="s">
        <v>439</v>
      </c>
      <c r="J22" s="130" t="s">
        <v>438</v>
      </c>
      <c r="K22" s="130" t="s">
        <v>439</v>
      </c>
      <c r="L22" s="130" t="s">
        <v>438</v>
      </c>
      <c r="M22" s="130" t="s">
        <v>439</v>
      </c>
      <c r="N22" s="130" t="s">
        <v>438</v>
      </c>
      <c r="O22" s="130" t="s">
        <v>439</v>
      </c>
      <c r="P22" s="130" t="s">
        <v>438</v>
      </c>
      <c r="Q22" s="130" t="s">
        <v>439</v>
      </c>
      <c r="R22" s="130" t="s">
        <v>438</v>
      </c>
      <c r="S22" s="130" t="s">
        <v>439</v>
      </c>
      <c r="T22" s="130" t="s">
        <v>438</v>
      </c>
      <c r="U22" s="130" t="s">
        <v>439</v>
      </c>
      <c r="V22" s="130" t="s">
        <v>438</v>
      </c>
      <c r="W22" s="130" t="s">
        <v>439</v>
      </c>
      <c r="X22" s="130" t="s">
        <v>438</v>
      </c>
      <c r="Y22" s="130" t="s">
        <v>439</v>
      </c>
      <c r="Z22" s="130" t="s">
        <v>438</v>
      </c>
      <c r="AA22" s="130" t="s">
        <v>439</v>
      </c>
      <c r="AB22" s="128" t="s">
        <v>510</v>
      </c>
      <c r="AC22" s="128" t="s">
        <v>509</v>
      </c>
    </row>
    <row r="23" spans="1:32" ht="19.5" customHeight="1" x14ac:dyDescent="0.25">
      <c r="A23" s="129">
        <v>1</v>
      </c>
      <c r="B23" s="129">
        <f>A23+1</f>
        <v>2</v>
      </c>
      <c r="C23" s="129">
        <f t="shared" ref="C23:AC23" si="0">B23+1</f>
        <v>3</v>
      </c>
      <c r="D23" s="129">
        <f t="shared" si="0"/>
        <v>4</v>
      </c>
      <c r="E23" s="129">
        <f t="shared" si="0"/>
        <v>5</v>
      </c>
      <c r="F23" s="129">
        <f t="shared" si="0"/>
        <v>6</v>
      </c>
      <c r="G23" s="129">
        <f t="shared" si="0"/>
        <v>7</v>
      </c>
      <c r="H23" s="129">
        <f t="shared" si="0"/>
        <v>8</v>
      </c>
      <c r="I23" s="129">
        <f t="shared" si="0"/>
        <v>9</v>
      </c>
      <c r="J23" s="129">
        <f t="shared" si="0"/>
        <v>10</v>
      </c>
      <c r="K23" s="129">
        <f t="shared" si="0"/>
        <v>11</v>
      </c>
      <c r="L23" s="129">
        <f t="shared" si="0"/>
        <v>12</v>
      </c>
      <c r="M23" s="129">
        <f t="shared" si="0"/>
        <v>13</v>
      </c>
      <c r="N23" s="129">
        <f t="shared" si="0"/>
        <v>14</v>
      </c>
      <c r="O23" s="129">
        <f t="shared" si="0"/>
        <v>15</v>
      </c>
      <c r="P23" s="129">
        <f t="shared" si="0"/>
        <v>16</v>
      </c>
      <c r="Q23" s="129">
        <f t="shared" si="0"/>
        <v>17</v>
      </c>
      <c r="R23" s="129">
        <f t="shared" si="0"/>
        <v>18</v>
      </c>
      <c r="S23" s="129">
        <f t="shared" si="0"/>
        <v>19</v>
      </c>
      <c r="T23" s="129">
        <f t="shared" si="0"/>
        <v>20</v>
      </c>
      <c r="U23" s="129">
        <f t="shared" si="0"/>
        <v>21</v>
      </c>
      <c r="V23" s="129">
        <f t="shared" si="0"/>
        <v>22</v>
      </c>
      <c r="W23" s="129">
        <f t="shared" si="0"/>
        <v>23</v>
      </c>
      <c r="X23" s="129">
        <f t="shared" si="0"/>
        <v>24</v>
      </c>
      <c r="Y23" s="129">
        <f t="shared" si="0"/>
        <v>25</v>
      </c>
      <c r="Z23" s="129">
        <f t="shared" si="0"/>
        <v>26</v>
      </c>
      <c r="AA23" s="129">
        <f t="shared" si="0"/>
        <v>27</v>
      </c>
      <c r="AB23" s="129">
        <f t="shared" si="0"/>
        <v>28</v>
      </c>
      <c r="AC23" s="129">
        <f t="shared" si="0"/>
        <v>29</v>
      </c>
    </row>
    <row r="24" spans="1:32" ht="60.75" customHeight="1" x14ac:dyDescent="0.25">
      <c r="A24" s="343">
        <v>1</v>
      </c>
      <c r="B24" s="344" t="s">
        <v>176</v>
      </c>
      <c r="C24" s="345">
        <f t="shared" ref="C24:H24" si="1">C27</f>
        <v>66.402386463815517</v>
      </c>
      <c r="D24" s="345">
        <f t="shared" si="1"/>
        <v>66.402386463815517</v>
      </c>
      <c r="E24" s="345">
        <v>66.402386463815517</v>
      </c>
      <c r="F24" s="345">
        <f>F27</f>
        <v>66.402386463815517</v>
      </c>
      <c r="G24" s="345">
        <f t="shared" si="1"/>
        <v>0</v>
      </c>
      <c r="H24" s="345">
        <f>H27</f>
        <v>24.912719244000002</v>
      </c>
      <c r="I24" s="345" t="s">
        <v>486</v>
      </c>
      <c r="J24" s="345">
        <f>J27</f>
        <v>0</v>
      </c>
      <c r="K24" s="345" t="s">
        <v>486</v>
      </c>
      <c r="L24" s="345">
        <f>L27</f>
        <v>18.7134931776</v>
      </c>
      <c r="M24" s="345" t="s">
        <v>486</v>
      </c>
      <c r="N24" s="345">
        <f>N27</f>
        <v>0</v>
      </c>
      <c r="O24" s="345" t="s">
        <v>486</v>
      </c>
      <c r="P24" s="345">
        <f>P27</f>
        <v>9.8551871500160004</v>
      </c>
      <c r="Q24" s="345" t="s">
        <v>486</v>
      </c>
      <c r="R24" s="345">
        <f>R27</f>
        <v>0</v>
      </c>
      <c r="S24" s="345" t="s">
        <v>486</v>
      </c>
      <c r="T24" s="345">
        <f>T27</f>
        <v>6.8937171454361605</v>
      </c>
      <c r="U24" s="345" t="s">
        <v>486</v>
      </c>
      <c r="V24" s="345">
        <f>V27</f>
        <v>0</v>
      </c>
      <c r="W24" s="345" t="s">
        <v>486</v>
      </c>
      <c r="X24" s="345">
        <f>X27</f>
        <v>6.0272697467633662</v>
      </c>
      <c r="Y24" s="345" t="s">
        <v>486</v>
      </c>
      <c r="Z24" s="345">
        <f>Z27</f>
        <v>0</v>
      </c>
      <c r="AA24" s="345" t="s">
        <v>486</v>
      </c>
      <c r="AB24" s="345">
        <f>H24+L24+P24+T24+X24</f>
        <v>66.402386463815532</v>
      </c>
      <c r="AC24" s="346">
        <f>J24+N24+R24+V24+Z24</f>
        <v>0</v>
      </c>
    </row>
    <row r="25" spans="1:32" ht="24" customHeight="1" x14ac:dyDescent="0.25">
      <c r="A25" s="343" t="s">
        <v>175</v>
      </c>
      <c r="B25" s="344" t="s">
        <v>174</v>
      </c>
      <c r="C25" s="346" t="s">
        <v>486</v>
      </c>
      <c r="D25" s="346" t="s">
        <v>486</v>
      </c>
      <c r="E25" s="346" t="s">
        <v>486</v>
      </c>
      <c r="F25" s="346" t="s">
        <v>486</v>
      </c>
      <c r="G25" s="346" t="s">
        <v>486</v>
      </c>
      <c r="H25" s="346" t="s">
        <v>486</v>
      </c>
      <c r="I25" s="345" t="s">
        <v>486</v>
      </c>
      <c r="J25" s="346" t="s">
        <v>486</v>
      </c>
      <c r="K25" s="345" t="s">
        <v>486</v>
      </c>
      <c r="L25" s="346" t="s">
        <v>486</v>
      </c>
      <c r="M25" s="345" t="s">
        <v>486</v>
      </c>
      <c r="N25" s="346" t="s">
        <v>486</v>
      </c>
      <c r="O25" s="345" t="s">
        <v>486</v>
      </c>
      <c r="P25" s="346" t="s">
        <v>486</v>
      </c>
      <c r="Q25" s="345" t="s">
        <v>486</v>
      </c>
      <c r="R25" s="346" t="s">
        <v>486</v>
      </c>
      <c r="S25" s="345" t="s">
        <v>486</v>
      </c>
      <c r="T25" s="345" t="s">
        <v>486</v>
      </c>
      <c r="U25" s="345" t="s">
        <v>486</v>
      </c>
      <c r="V25" s="346" t="s">
        <v>486</v>
      </c>
      <c r="W25" s="345" t="s">
        <v>486</v>
      </c>
      <c r="X25" s="346" t="s">
        <v>486</v>
      </c>
      <c r="Y25" s="345" t="s">
        <v>486</v>
      </c>
      <c r="Z25" s="346" t="s">
        <v>486</v>
      </c>
      <c r="AA25" s="345" t="s">
        <v>486</v>
      </c>
      <c r="AB25" s="346" t="s">
        <v>486</v>
      </c>
      <c r="AC25" s="346" t="s">
        <v>486</v>
      </c>
    </row>
    <row r="26" spans="1:32" x14ac:dyDescent="0.25">
      <c r="A26" s="343" t="s">
        <v>173</v>
      </c>
      <c r="B26" s="344" t="s">
        <v>172</v>
      </c>
      <c r="C26" s="346" t="s">
        <v>486</v>
      </c>
      <c r="D26" s="346" t="s">
        <v>486</v>
      </c>
      <c r="E26" s="346" t="s">
        <v>486</v>
      </c>
      <c r="F26" s="346" t="s">
        <v>486</v>
      </c>
      <c r="G26" s="346" t="s">
        <v>486</v>
      </c>
      <c r="H26" s="346" t="s">
        <v>486</v>
      </c>
      <c r="I26" s="345" t="s">
        <v>486</v>
      </c>
      <c r="J26" s="346" t="s">
        <v>486</v>
      </c>
      <c r="K26" s="345" t="s">
        <v>486</v>
      </c>
      <c r="L26" s="346" t="s">
        <v>486</v>
      </c>
      <c r="M26" s="345" t="s">
        <v>486</v>
      </c>
      <c r="N26" s="346" t="s">
        <v>486</v>
      </c>
      <c r="O26" s="345" t="s">
        <v>486</v>
      </c>
      <c r="P26" s="346" t="s">
        <v>486</v>
      </c>
      <c r="Q26" s="345" t="s">
        <v>486</v>
      </c>
      <c r="R26" s="346" t="s">
        <v>486</v>
      </c>
      <c r="S26" s="345" t="s">
        <v>486</v>
      </c>
      <c r="T26" s="345" t="s">
        <v>486</v>
      </c>
      <c r="U26" s="345" t="s">
        <v>486</v>
      </c>
      <c r="V26" s="346" t="s">
        <v>486</v>
      </c>
      <c r="W26" s="345" t="s">
        <v>486</v>
      </c>
      <c r="X26" s="346" t="s">
        <v>486</v>
      </c>
      <c r="Y26" s="345" t="s">
        <v>486</v>
      </c>
      <c r="Z26" s="346" t="s">
        <v>486</v>
      </c>
      <c r="AA26" s="345" t="s">
        <v>486</v>
      </c>
      <c r="AB26" s="346" t="s">
        <v>486</v>
      </c>
      <c r="AC26" s="346" t="s">
        <v>486</v>
      </c>
    </row>
    <row r="27" spans="1:32" s="117" customFormat="1" ht="31.5" x14ac:dyDescent="0.25">
      <c r="A27" s="347" t="s">
        <v>171</v>
      </c>
      <c r="B27" s="348" t="s">
        <v>401</v>
      </c>
      <c r="C27" s="349">
        <f t="shared" ref="C27:H27" si="2">C30*1.2</f>
        <v>66.402386463815517</v>
      </c>
      <c r="D27" s="349">
        <f t="shared" si="2"/>
        <v>66.402386463815517</v>
      </c>
      <c r="E27" s="345">
        <v>66.402386463815517</v>
      </c>
      <c r="F27" s="349">
        <f t="shared" si="2"/>
        <v>66.402386463815517</v>
      </c>
      <c r="G27" s="345">
        <f t="shared" si="2"/>
        <v>0</v>
      </c>
      <c r="H27" s="345">
        <f>H30*1.2</f>
        <v>24.912719244000002</v>
      </c>
      <c r="I27" s="345" t="s">
        <v>486</v>
      </c>
      <c r="J27" s="345">
        <f>'1. паспорт местоположение'!F47</f>
        <v>0</v>
      </c>
      <c r="K27" s="345" t="s">
        <v>486</v>
      </c>
      <c r="L27" s="345">
        <f>L30*1.2</f>
        <v>18.7134931776</v>
      </c>
      <c r="M27" s="345" t="s">
        <v>486</v>
      </c>
      <c r="N27" s="345">
        <f>'1. паспорт местоположение'!G47</f>
        <v>0</v>
      </c>
      <c r="O27" s="345" t="s">
        <v>486</v>
      </c>
      <c r="P27" s="345">
        <f>P30*1.2</f>
        <v>9.8551871500160004</v>
      </c>
      <c r="Q27" s="345" t="s">
        <v>486</v>
      </c>
      <c r="R27" s="345">
        <f>'1. паспорт местоположение'!H47</f>
        <v>0</v>
      </c>
      <c r="S27" s="345" t="s">
        <v>486</v>
      </c>
      <c r="T27" s="345">
        <f>T30*1.2</f>
        <v>6.8937171454361605</v>
      </c>
      <c r="U27" s="345" t="s">
        <v>486</v>
      </c>
      <c r="V27" s="345">
        <f>'1. паспорт местоположение'!I47</f>
        <v>0</v>
      </c>
      <c r="W27" s="345" t="s">
        <v>486</v>
      </c>
      <c r="X27" s="345">
        <f>X30*1.2</f>
        <v>6.0272697467633662</v>
      </c>
      <c r="Y27" s="345" t="s">
        <v>486</v>
      </c>
      <c r="Z27" s="349">
        <f>'1. паспорт местоположение'!J47</f>
        <v>0</v>
      </c>
      <c r="AA27" s="345" t="s">
        <v>486</v>
      </c>
      <c r="AB27" s="349">
        <f>H27+L27+P27+T27+X27</f>
        <v>66.402386463815532</v>
      </c>
      <c r="AC27" s="346">
        <f>J27+N27+R27+V27+Z27</f>
        <v>0</v>
      </c>
    </row>
    <row r="28" spans="1:32" x14ac:dyDescent="0.25">
      <c r="A28" s="343" t="s">
        <v>170</v>
      </c>
      <c r="B28" s="344" t="s">
        <v>482</v>
      </c>
      <c r="C28" s="346" t="s">
        <v>486</v>
      </c>
      <c r="D28" s="346" t="s">
        <v>486</v>
      </c>
      <c r="E28" s="346" t="s">
        <v>486</v>
      </c>
      <c r="F28" s="346" t="s">
        <v>486</v>
      </c>
      <c r="G28" s="346" t="s">
        <v>486</v>
      </c>
      <c r="H28" s="346" t="s">
        <v>486</v>
      </c>
      <c r="I28" s="345" t="s">
        <v>486</v>
      </c>
      <c r="J28" s="346" t="s">
        <v>486</v>
      </c>
      <c r="K28" s="345" t="s">
        <v>486</v>
      </c>
      <c r="L28" s="346" t="s">
        <v>486</v>
      </c>
      <c r="M28" s="345" t="s">
        <v>486</v>
      </c>
      <c r="N28" s="346" t="s">
        <v>486</v>
      </c>
      <c r="O28" s="345" t="s">
        <v>486</v>
      </c>
      <c r="P28" s="346" t="s">
        <v>486</v>
      </c>
      <c r="Q28" s="345" t="s">
        <v>486</v>
      </c>
      <c r="R28" s="346" t="s">
        <v>486</v>
      </c>
      <c r="S28" s="345" t="s">
        <v>486</v>
      </c>
      <c r="T28" s="345" t="s">
        <v>486</v>
      </c>
      <c r="U28" s="345" t="s">
        <v>486</v>
      </c>
      <c r="V28" s="346" t="s">
        <v>486</v>
      </c>
      <c r="W28" s="345" t="s">
        <v>486</v>
      </c>
      <c r="X28" s="346" t="s">
        <v>486</v>
      </c>
      <c r="Y28" s="345" t="s">
        <v>486</v>
      </c>
      <c r="Z28" s="346" t="s">
        <v>486</v>
      </c>
      <c r="AA28" s="345" t="s">
        <v>486</v>
      </c>
      <c r="AB28" s="346" t="s">
        <v>486</v>
      </c>
      <c r="AC28" s="346" t="s">
        <v>486</v>
      </c>
    </row>
    <row r="29" spans="1:32" x14ac:dyDescent="0.25">
      <c r="A29" s="343" t="s">
        <v>169</v>
      </c>
      <c r="B29" s="350" t="s">
        <v>168</v>
      </c>
      <c r="C29" s="346" t="s">
        <v>486</v>
      </c>
      <c r="D29" s="346" t="s">
        <v>486</v>
      </c>
      <c r="E29" s="346" t="s">
        <v>486</v>
      </c>
      <c r="F29" s="346" t="s">
        <v>486</v>
      </c>
      <c r="G29" s="346" t="s">
        <v>486</v>
      </c>
      <c r="H29" s="346" t="s">
        <v>486</v>
      </c>
      <c r="I29" s="345" t="s">
        <v>486</v>
      </c>
      <c r="J29" s="346" t="s">
        <v>486</v>
      </c>
      <c r="K29" s="345" t="s">
        <v>486</v>
      </c>
      <c r="L29" s="346" t="s">
        <v>486</v>
      </c>
      <c r="M29" s="345" t="s">
        <v>486</v>
      </c>
      <c r="N29" s="346" t="s">
        <v>486</v>
      </c>
      <c r="O29" s="345" t="s">
        <v>486</v>
      </c>
      <c r="P29" s="346" t="s">
        <v>486</v>
      </c>
      <c r="Q29" s="345" t="s">
        <v>486</v>
      </c>
      <c r="R29" s="346" t="s">
        <v>486</v>
      </c>
      <c r="S29" s="345" t="s">
        <v>486</v>
      </c>
      <c r="T29" s="345" t="s">
        <v>486</v>
      </c>
      <c r="U29" s="345" t="s">
        <v>486</v>
      </c>
      <c r="V29" s="346" t="s">
        <v>486</v>
      </c>
      <c r="W29" s="345" t="s">
        <v>486</v>
      </c>
      <c r="X29" s="346" t="s">
        <v>486</v>
      </c>
      <c r="Y29" s="345" t="s">
        <v>486</v>
      </c>
      <c r="Z29" s="346" t="s">
        <v>486</v>
      </c>
      <c r="AA29" s="345" t="s">
        <v>486</v>
      </c>
      <c r="AB29" s="346" t="s">
        <v>486</v>
      </c>
      <c r="AC29" s="346" t="s">
        <v>486</v>
      </c>
    </row>
    <row r="30" spans="1:32" ht="47.25" x14ac:dyDescent="0.25">
      <c r="A30" s="343" t="s">
        <v>62</v>
      </c>
      <c r="B30" s="344" t="s">
        <v>167</v>
      </c>
      <c r="C30" s="345">
        <f t="shared" ref="C30:E30" si="3">SUM(C31:C34)</f>
        <v>55.335322053179603</v>
      </c>
      <c r="D30" s="345">
        <f t="shared" si="3"/>
        <v>55.335322053179603</v>
      </c>
      <c r="E30" s="345">
        <v>55.335322053179603</v>
      </c>
      <c r="F30" s="345">
        <f>SUM(F31:F34)</f>
        <v>55.335322053179603</v>
      </c>
      <c r="G30" s="345">
        <f>SUM(G31:G34)</f>
        <v>0</v>
      </c>
      <c r="H30" s="345">
        <f>SUM(H31:H34)</f>
        <v>20.760599370000001</v>
      </c>
      <c r="I30" s="345" t="s">
        <v>486</v>
      </c>
      <c r="J30" s="345">
        <f>SUM(J31:J34)</f>
        <v>20.760599370000001</v>
      </c>
      <c r="K30" s="345" t="s">
        <v>486</v>
      </c>
      <c r="L30" s="345">
        <f t="shared" ref="I30:AA30" si="4">SUM(L31:L34)</f>
        <v>15.594577648</v>
      </c>
      <c r="M30" s="345" t="s">
        <v>486</v>
      </c>
      <c r="N30" s="345">
        <f t="shared" si="4"/>
        <v>15.594577648</v>
      </c>
      <c r="O30" s="345" t="s">
        <v>486</v>
      </c>
      <c r="P30" s="345">
        <f t="shared" si="4"/>
        <v>8.2126559583466676</v>
      </c>
      <c r="Q30" s="345" t="s">
        <v>486</v>
      </c>
      <c r="R30" s="345">
        <f t="shared" si="4"/>
        <v>8.2126559583466676</v>
      </c>
      <c r="S30" s="345" t="s">
        <v>486</v>
      </c>
      <c r="T30" s="345">
        <f t="shared" si="4"/>
        <v>5.7447642878634673</v>
      </c>
      <c r="U30" s="345" t="s">
        <v>486</v>
      </c>
      <c r="V30" s="345">
        <f t="shared" si="4"/>
        <v>5.7447642878634673</v>
      </c>
      <c r="W30" s="345" t="s">
        <v>486</v>
      </c>
      <c r="X30" s="345">
        <f t="shared" si="4"/>
        <v>5.0227247889694722</v>
      </c>
      <c r="Y30" s="345" t="s">
        <v>486</v>
      </c>
      <c r="Z30" s="345">
        <f t="shared" si="4"/>
        <v>5.0227247889694722</v>
      </c>
      <c r="AA30" s="345" t="s">
        <v>486</v>
      </c>
      <c r="AB30" s="349">
        <f>H30+L30+P30+T30+X30</f>
        <v>55.335322053179603</v>
      </c>
      <c r="AC30" s="346">
        <f>J30+N30+R30+V30+Z30</f>
        <v>55.335322053179603</v>
      </c>
    </row>
    <row r="31" spans="1:32" x14ac:dyDescent="0.25">
      <c r="A31" s="343" t="s">
        <v>166</v>
      </c>
      <c r="B31" s="344" t="s">
        <v>165</v>
      </c>
      <c r="C31" s="351" t="s">
        <v>486</v>
      </c>
      <c r="D31" s="351" t="s">
        <v>486</v>
      </c>
      <c r="E31" s="351">
        <v>0</v>
      </c>
      <c r="F31" s="351">
        <v>0</v>
      </c>
      <c r="G31" s="351">
        <v>0</v>
      </c>
      <c r="H31" s="351">
        <v>0</v>
      </c>
      <c r="I31" s="345" t="s">
        <v>486</v>
      </c>
      <c r="J31" s="351">
        <v>0</v>
      </c>
      <c r="K31" s="345" t="s">
        <v>486</v>
      </c>
      <c r="L31" s="351">
        <v>0</v>
      </c>
      <c r="M31" s="345" t="s">
        <v>486</v>
      </c>
      <c r="N31" s="351">
        <v>0</v>
      </c>
      <c r="O31" s="345" t="s">
        <v>486</v>
      </c>
      <c r="P31" s="351">
        <v>0</v>
      </c>
      <c r="Q31" s="345" t="s">
        <v>486</v>
      </c>
      <c r="R31" s="351">
        <v>0</v>
      </c>
      <c r="S31" s="345" t="s">
        <v>486</v>
      </c>
      <c r="T31" s="351">
        <v>0</v>
      </c>
      <c r="U31" s="345" t="s">
        <v>486</v>
      </c>
      <c r="V31" s="351">
        <v>0</v>
      </c>
      <c r="W31" s="345" t="s">
        <v>486</v>
      </c>
      <c r="X31" s="351">
        <v>0</v>
      </c>
      <c r="Y31" s="345" t="s">
        <v>486</v>
      </c>
      <c r="Z31" s="351">
        <v>0</v>
      </c>
      <c r="AA31" s="345" t="s">
        <v>486</v>
      </c>
      <c r="AB31" s="351" t="s">
        <v>486</v>
      </c>
      <c r="AC31" s="351" t="s">
        <v>486</v>
      </c>
    </row>
    <row r="32" spans="1:32" ht="31.5" x14ac:dyDescent="0.25">
      <c r="A32" s="343" t="s">
        <v>164</v>
      </c>
      <c r="B32" s="348" t="s">
        <v>163</v>
      </c>
      <c r="C32" s="351" t="s">
        <v>486</v>
      </c>
      <c r="D32" s="351" t="s">
        <v>486</v>
      </c>
      <c r="E32" s="351">
        <v>0</v>
      </c>
      <c r="F32" s="351">
        <v>0</v>
      </c>
      <c r="G32" s="351">
        <v>0</v>
      </c>
      <c r="H32" s="351">
        <v>0</v>
      </c>
      <c r="I32" s="345" t="s">
        <v>486</v>
      </c>
      <c r="J32" s="351">
        <v>0</v>
      </c>
      <c r="K32" s="345" t="s">
        <v>486</v>
      </c>
      <c r="L32" s="351">
        <v>0</v>
      </c>
      <c r="M32" s="345" t="s">
        <v>486</v>
      </c>
      <c r="N32" s="351">
        <v>0</v>
      </c>
      <c r="O32" s="345" t="s">
        <v>486</v>
      </c>
      <c r="P32" s="351">
        <v>0</v>
      </c>
      <c r="Q32" s="345" t="s">
        <v>486</v>
      </c>
      <c r="R32" s="351">
        <v>0</v>
      </c>
      <c r="S32" s="345" t="s">
        <v>486</v>
      </c>
      <c r="T32" s="351">
        <v>0</v>
      </c>
      <c r="U32" s="345" t="s">
        <v>486</v>
      </c>
      <c r="V32" s="351">
        <v>0</v>
      </c>
      <c r="W32" s="345" t="s">
        <v>486</v>
      </c>
      <c r="X32" s="351">
        <v>0</v>
      </c>
      <c r="Y32" s="345" t="s">
        <v>486</v>
      </c>
      <c r="Z32" s="351">
        <v>0</v>
      </c>
      <c r="AA32" s="345" t="s">
        <v>486</v>
      </c>
      <c r="AB32" s="351" t="s">
        <v>486</v>
      </c>
      <c r="AC32" s="351" t="s">
        <v>486</v>
      </c>
    </row>
    <row r="33" spans="1:29" x14ac:dyDescent="0.25">
      <c r="A33" s="343" t="s">
        <v>162</v>
      </c>
      <c r="B33" s="348" t="s">
        <v>161</v>
      </c>
      <c r="C33" s="352">
        <f>AB33</f>
        <v>55.335322053179603</v>
      </c>
      <c r="D33" s="346">
        <f>AC33</f>
        <v>55.335322053179603</v>
      </c>
      <c r="E33" s="352">
        <v>55.335322053179603</v>
      </c>
      <c r="F33" s="346">
        <f>AB33-G33</f>
        <v>55.335322053179603</v>
      </c>
      <c r="G33" s="352">
        <v>0</v>
      </c>
      <c r="H33" s="352">
        <v>20.760599370000001</v>
      </c>
      <c r="I33" s="345" t="s">
        <v>486</v>
      </c>
      <c r="J33" s="352">
        <f>'1. паспорт местоположение'!F48</f>
        <v>20.760599370000001</v>
      </c>
      <c r="K33" s="345" t="s">
        <v>486</v>
      </c>
      <c r="L33" s="352">
        <v>15.594577648</v>
      </c>
      <c r="M33" s="345" t="s">
        <v>486</v>
      </c>
      <c r="N33" s="352">
        <f>'1. паспорт местоположение'!G48</f>
        <v>15.594577648</v>
      </c>
      <c r="O33" s="345" t="s">
        <v>486</v>
      </c>
      <c r="P33" s="352">
        <v>8.2126559583466676</v>
      </c>
      <c r="Q33" s="345" t="s">
        <v>486</v>
      </c>
      <c r="R33" s="352">
        <f>'1. паспорт местоположение'!H48</f>
        <v>8.2126559583466676</v>
      </c>
      <c r="S33" s="345" t="s">
        <v>486</v>
      </c>
      <c r="T33" s="352">
        <v>5.7447642878634673</v>
      </c>
      <c r="U33" s="345" t="s">
        <v>486</v>
      </c>
      <c r="V33" s="352">
        <f>'1. паспорт местоположение'!I48</f>
        <v>5.7447642878634673</v>
      </c>
      <c r="W33" s="345" t="s">
        <v>486</v>
      </c>
      <c r="X33" s="352">
        <v>5.0227247889694722</v>
      </c>
      <c r="Y33" s="345" t="s">
        <v>486</v>
      </c>
      <c r="Z33" s="352">
        <f>'1. паспорт местоположение'!J48</f>
        <v>5.0227247889694722</v>
      </c>
      <c r="AA33" s="345" t="s">
        <v>486</v>
      </c>
      <c r="AB33" s="352">
        <f>H33+L33+P33+T33+X33</f>
        <v>55.335322053179603</v>
      </c>
      <c r="AC33" s="346">
        <f>J33+N33+R33+V33+Z33</f>
        <v>55.335322053179603</v>
      </c>
    </row>
    <row r="34" spans="1:29" x14ac:dyDescent="0.25">
      <c r="A34" s="343" t="s">
        <v>160</v>
      </c>
      <c r="B34" s="344" t="s">
        <v>159</v>
      </c>
      <c r="C34" s="345">
        <f>AB34</f>
        <v>0</v>
      </c>
      <c r="D34" s="346">
        <f>AC34</f>
        <v>0</v>
      </c>
      <c r="E34" s="345">
        <v>0</v>
      </c>
      <c r="F34" s="345">
        <v>0</v>
      </c>
      <c r="G34" s="345">
        <v>0</v>
      </c>
      <c r="H34" s="345">
        <v>0</v>
      </c>
      <c r="I34" s="345" t="s">
        <v>486</v>
      </c>
      <c r="J34" s="345">
        <v>0</v>
      </c>
      <c r="K34" s="345" t="s">
        <v>486</v>
      </c>
      <c r="L34" s="345">
        <v>0</v>
      </c>
      <c r="M34" s="345" t="s">
        <v>486</v>
      </c>
      <c r="N34" s="345">
        <v>0</v>
      </c>
      <c r="O34" s="345" t="s">
        <v>486</v>
      </c>
      <c r="P34" s="345">
        <v>0</v>
      </c>
      <c r="Q34" s="345" t="s">
        <v>486</v>
      </c>
      <c r="R34" s="345">
        <v>0</v>
      </c>
      <c r="S34" s="345" t="s">
        <v>486</v>
      </c>
      <c r="T34" s="345">
        <v>0</v>
      </c>
      <c r="U34" s="345" t="s">
        <v>486</v>
      </c>
      <c r="V34" s="345">
        <v>0</v>
      </c>
      <c r="W34" s="345" t="s">
        <v>486</v>
      </c>
      <c r="X34" s="345">
        <v>0</v>
      </c>
      <c r="Y34" s="345" t="s">
        <v>486</v>
      </c>
      <c r="Z34" s="345">
        <v>0</v>
      </c>
      <c r="AA34" s="345" t="s">
        <v>486</v>
      </c>
      <c r="AB34" s="345">
        <f>H34+L34+P34+T34+X34</f>
        <v>0</v>
      </c>
      <c r="AC34" s="346">
        <f>J34+N34+R34+V34+Z34</f>
        <v>0</v>
      </c>
    </row>
    <row r="35" spans="1:29" ht="31.5" x14ac:dyDescent="0.25">
      <c r="A35" s="343" t="s">
        <v>61</v>
      </c>
      <c r="B35" s="344" t="s">
        <v>158</v>
      </c>
      <c r="C35" s="351" t="s">
        <v>503</v>
      </c>
      <c r="D35" s="351" t="s">
        <v>503</v>
      </c>
      <c r="E35" s="351" t="s">
        <v>503</v>
      </c>
      <c r="F35" s="351" t="s">
        <v>503</v>
      </c>
      <c r="G35" s="351" t="s">
        <v>503</v>
      </c>
      <c r="H35" s="351" t="s">
        <v>503</v>
      </c>
      <c r="I35" s="351" t="s">
        <v>503</v>
      </c>
      <c r="J35" s="351" t="s">
        <v>503</v>
      </c>
      <c r="K35" s="351" t="s">
        <v>503</v>
      </c>
      <c r="L35" s="351" t="s">
        <v>503</v>
      </c>
      <c r="M35" s="351" t="s">
        <v>503</v>
      </c>
      <c r="N35" s="351" t="s">
        <v>503</v>
      </c>
      <c r="O35" s="351" t="s">
        <v>503</v>
      </c>
      <c r="P35" s="351" t="s">
        <v>503</v>
      </c>
      <c r="Q35" s="351" t="s">
        <v>503</v>
      </c>
      <c r="R35" s="351" t="s">
        <v>503</v>
      </c>
      <c r="S35" s="351" t="s">
        <v>503</v>
      </c>
      <c r="T35" s="351" t="s">
        <v>503</v>
      </c>
      <c r="U35" s="351" t="s">
        <v>503</v>
      </c>
      <c r="V35" s="351" t="s">
        <v>503</v>
      </c>
      <c r="W35" s="351" t="s">
        <v>503</v>
      </c>
      <c r="X35" s="351" t="s">
        <v>503</v>
      </c>
      <c r="Y35" s="351" t="s">
        <v>503</v>
      </c>
      <c r="Z35" s="351" t="s">
        <v>503</v>
      </c>
      <c r="AA35" s="351" t="s">
        <v>503</v>
      </c>
      <c r="AB35" s="351" t="s">
        <v>503</v>
      </c>
      <c r="AC35" s="351" t="s">
        <v>503</v>
      </c>
    </row>
    <row r="36" spans="1:29" ht="31.5" x14ac:dyDescent="0.25">
      <c r="A36" s="343" t="s">
        <v>157</v>
      </c>
      <c r="B36" s="131" t="s">
        <v>156</v>
      </c>
      <c r="C36" s="351" t="s">
        <v>486</v>
      </c>
      <c r="D36" s="351" t="s">
        <v>486</v>
      </c>
      <c r="E36" s="351" t="s">
        <v>486</v>
      </c>
      <c r="F36" s="351" t="s">
        <v>486</v>
      </c>
      <c r="G36" s="351" t="s">
        <v>486</v>
      </c>
      <c r="H36" s="351" t="s">
        <v>486</v>
      </c>
      <c r="I36" s="351" t="s">
        <v>486</v>
      </c>
      <c r="J36" s="351" t="s">
        <v>486</v>
      </c>
      <c r="K36" s="351" t="s">
        <v>486</v>
      </c>
      <c r="L36" s="351" t="s">
        <v>486</v>
      </c>
      <c r="M36" s="351" t="s">
        <v>486</v>
      </c>
      <c r="N36" s="351" t="s">
        <v>486</v>
      </c>
      <c r="O36" s="351" t="s">
        <v>486</v>
      </c>
      <c r="P36" s="351" t="s">
        <v>486</v>
      </c>
      <c r="Q36" s="351" t="s">
        <v>486</v>
      </c>
      <c r="R36" s="351" t="s">
        <v>486</v>
      </c>
      <c r="S36" s="351" t="s">
        <v>486</v>
      </c>
      <c r="T36" s="351" t="s">
        <v>486</v>
      </c>
      <c r="U36" s="351" t="s">
        <v>486</v>
      </c>
      <c r="V36" s="351" t="s">
        <v>486</v>
      </c>
      <c r="W36" s="351" t="s">
        <v>486</v>
      </c>
      <c r="X36" s="351" t="s">
        <v>486</v>
      </c>
      <c r="Y36" s="351" t="s">
        <v>486</v>
      </c>
      <c r="Z36" s="351" t="s">
        <v>486</v>
      </c>
      <c r="AA36" s="351" t="s">
        <v>486</v>
      </c>
      <c r="AB36" s="351" t="s">
        <v>486</v>
      </c>
      <c r="AC36" s="351" t="s">
        <v>486</v>
      </c>
    </row>
    <row r="37" spans="1:29" x14ac:dyDescent="0.25">
      <c r="A37" s="343" t="s">
        <v>155</v>
      </c>
      <c r="B37" s="132" t="s">
        <v>145</v>
      </c>
      <c r="C37" s="351" t="s">
        <v>486</v>
      </c>
      <c r="D37" s="351" t="s">
        <v>486</v>
      </c>
      <c r="E37" s="351" t="s">
        <v>486</v>
      </c>
      <c r="F37" s="351" t="s">
        <v>486</v>
      </c>
      <c r="G37" s="351" t="s">
        <v>486</v>
      </c>
      <c r="H37" s="351" t="s">
        <v>486</v>
      </c>
      <c r="I37" s="351" t="s">
        <v>486</v>
      </c>
      <c r="J37" s="351" t="s">
        <v>486</v>
      </c>
      <c r="K37" s="351" t="s">
        <v>486</v>
      </c>
      <c r="L37" s="351" t="s">
        <v>486</v>
      </c>
      <c r="M37" s="351" t="s">
        <v>486</v>
      </c>
      <c r="N37" s="351" t="s">
        <v>486</v>
      </c>
      <c r="O37" s="351" t="s">
        <v>486</v>
      </c>
      <c r="P37" s="351" t="s">
        <v>486</v>
      </c>
      <c r="Q37" s="351" t="s">
        <v>486</v>
      </c>
      <c r="R37" s="351" t="s">
        <v>486</v>
      </c>
      <c r="S37" s="351" t="s">
        <v>486</v>
      </c>
      <c r="T37" s="351" t="s">
        <v>486</v>
      </c>
      <c r="U37" s="351" t="s">
        <v>486</v>
      </c>
      <c r="V37" s="351" t="s">
        <v>486</v>
      </c>
      <c r="W37" s="351" t="s">
        <v>486</v>
      </c>
      <c r="X37" s="351" t="s">
        <v>486</v>
      </c>
      <c r="Y37" s="351" t="s">
        <v>486</v>
      </c>
      <c r="Z37" s="351" t="s">
        <v>486</v>
      </c>
      <c r="AA37" s="351" t="s">
        <v>486</v>
      </c>
      <c r="AB37" s="351" t="s">
        <v>486</v>
      </c>
      <c r="AC37" s="351" t="s">
        <v>486</v>
      </c>
    </row>
    <row r="38" spans="1:29" x14ac:dyDescent="0.25">
      <c r="A38" s="343" t="s">
        <v>154</v>
      </c>
      <c r="B38" s="132" t="s">
        <v>143</v>
      </c>
      <c r="C38" s="351" t="s">
        <v>486</v>
      </c>
      <c r="D38" s="351" t="s">
        <v>486</v>
      </c>
      <c r="E38" s="351" t="s">
        <v>486</v>
      </c>
      <c r="F38" s="351" t="s">
        <v>486</v>
      </c>
      <c r="G38" s="351" t="s">
        <v>486</v>
      </c>
      <c r="H38" s="351" t="s">
        <v>486</v>
      </c>
      <c r="I38" s="351" t="s">
        <v>486</v>
      </c>
      <c r="J38" s="351" t="s">
        <v>486</v>
      </c>
      <c r="K38" s="351" t="s">
        <v>486</v>
      </c>
      <c r="L38" s="351" t="s">
        <v>486</v>
      </c>
      <c r="M38" s="351" t="s">
        <v>486</v>
      </c>
      <c r="N38" s="351" t="s">
        <v>486</v>
      </c>
      <c r="O38" s="351" t="s">
        <v>486</v>
      </c>
      <c r="P38" s="351" t="s">
        <v>486</v>
      </c>
      <c r="Q38" s="351" t="s">
        <v>486</v>
      </c>
      <c r="R38" s="351" t="s">
        <v>486</v>
      </c>
      <c r="S38" s="351" t="s">
        <v>486</v>
      </c>
      <c r="T38" s="351" t="s">
        <v>486</v>
      </c>
      <c r="U38" s="351" t="s">
        <v>486</v>
      </c>
      <c r="V38" s="351" t="s">
        <v>486</v>
      </c>
      <c r="W38" s="351" t="s">
        <v>486</v>
      </c>
      <c r="X38" s="351" t="s">
        <v>486</v>
      </c>
      <c r="Y38" s="351" t="s">
        <v>486</v>
      </c>
      <c r="Z38" s="351" t="s">
        <v>486</v>
      </c>
      <c r="AA38" s="351" t="s">
        <v>486</v>
      </c>
      <c r="AB38" s="351" t="s">
        <v>486</v>
      </c>
      <c r="AC38" s="351" t="s">
        <v>486</v>
      </c>
    </row>
    <row r="39" spans="1:29" ht="31.5" x14ac:dyDescent="0.25">
      <c r="A39" s="343" t="s">
        <v>153</v>
      </c>
      <c r="B39" s="344" t="s">
        <v>141</v>
      </c>
      <c r="C39" s="351" t="s">
        <v>486</v>
      </c>
      <c r="D39" s="351" t="s">
        <v>486</v>
      </c>
      <c r="E39" s="351" t="s">
        <v>486</v>
      </c>
      <c r="F39" s="351" t="s">
        <v>486</v>
      </c>
      <c r="G39" s="351" t="s">
        <v>486</v>
      </c>
      <c r="H39" s="351" t="s">
        <v>486</v>
      </c>
      <c r="I39" s="351" t="s">
        <v>486</v>
      </c>
      <c r="J39" s="351" t="s">
        <v>486</v>
      </c>
      <c r="K39" s="351" t="s">
        <v>486</v>
      </c>
      <c r="L39" s="351" t="s">
        <v>486</v>
      </c>
      <c r="M39" s="351" t="s">
        <v>486</v>
      </c>
      <c r="N39" s="351" t="s">
        <v>486</v>
      </c>
      <c r="O39" s="351" t="s">
        <v>486</v>
      </c>
      <c r="P39" s="351" t="s">
        <v>486</v>
      </c>
      <c r="Q39" s="351" t="s">
        <v>486</v>
      </c>
      <c r="R39" s="351" t="s">
        <v>486</v>
      </c>
      <c r="S39" s="351" t="s">
        <v>486</v>
      </c>
      <c r="T39" s="351" t="s">
        <v>486</v>
      </c>
      <c r="U39" s="351" t="s">
        <v>486</v>
      </c>
      <c r="V39" s="351" t="s">
        <v>486</v>
      </c>
      <c r="W39" s="351" t="s">
        <v>486</v>
      </c>
      <c r="X39" s="351" t="s">
        <v>486</v>
      </c>
      <c r="Y39" s="351" t="s">
        <v>486</v>
      </c>
      <c r="Z39" s="351" t="s">
        <v>486</v>
      </c>
      <c r="AA39" s="351" t="s">
        <v>486</v>
      </c>
      <c r="AB39" s="351" t="s">
        <v>486</v>
      </c>
      <c r="AC39" s="351" t="s">
        <v>486</v>
      </c>
    </row>
    <row r="40" spans="1:29" ht="31.5" x14ac:dyDescent="0.25">
      <c r="A40" s="343" t="s">
        <v>152</v>
      </c>
      <c r="B40" s="344" t="s">
        <v>139</v>
      </c>
      <c r="C40" s="351" t="s">
        <v>486</v>
      </c>
      <c r="D40" s="351" t="s">
        <v>486</v>
      </c>
      <c r="E40" s="351" t="s">
        <v>486</v>
      </c>
      <c r="F40" s="351" t="s">
        <v>486</v>
      </c>
      <c r="G40" s="351" t="s">
        <v>486</v>
      </c>
      <c r="H40" s="351" t="s">
        <v>486</v>
      </c>
      <c r="I40" s="351" t="s">
        <v>486</v>
      </c>
      <c r="J40" s="351" t="s">
        <v>486</v>
      </c>
      <c r="K40" s="351" t="s">
        <v>486</v>
      </c>
      <c r="L40" s="351" t="s">
        <v>486</v>
      </c>
      <c r="M40" s="351" t="s">
        <v>486</v>
      </c>
      <c r="N40" s="351" t="s">
        <v>486</v>
      </c>
      <c r="O40" s="351" t="s">
        <v>486</v>
      </c>
      <c r="P40" s="351" t="s">
        <v>486</v>
      </c>
      <c r="Q40" s="351" t="s">
        <v>486</v>
      </c>
      <c r="R40" s="351" t="s">
        <v>486</v>
      </c>
      <c r="S40" s="351" t="s">
        <v>486</v>
      </c>
      <c r="T40" s="351" t="s">
        <v>486</v>
      </c>
      <c r="U40" s="351" t="s">
        <v>486</v>
      </c>
      <c r="V40" s="351" t="s">
        <v>486</v>
      </c>
      <c r="W40" s="351" t="s">
        <v>486</v>
      </c>
      <c r="X40" s="351" t="s">
        <v>486</v>
      </c>
      <c r="Y40" s="351" t="s">
        <v>486</v>
      </c>
      <c r="Z40" s="351" t="s">
        <v>486</v>
      </c>
      <c r="AA40" s="351" t="s">
        <v>486</v>
      </c>
      <c r="AB40" s="351" t="s">
        <v>486</v>
      </c>
      <c r="AC40" s="351" t="s">
        <v>486</v>
      </c>
    </row>
    <row r="41" spans="1:29" x14ac:dyDescent="0.25">
      <c r="A41" s="343" t="s">
        <v>151</v>
      </c>
      <c r="B41" s="344" t="s">
        <v>137</v>
      </c>
      <c r="C41" s="351" t="s">
        <v>486</v>
      </c>
      <c r="D41" s="351" t="s">
        <v>486</v>
      </c>
      <c r="E41" s="351" t="s">
        <v>486</v>
      </c>
      <c r="F41" s="351" t="s">
        <v>486</v>
      </c>
      <c r="G41" s="351" t="s">
        <v>486</v>
      </c>
      <c r="H41" s="351" t="s">
        <v>486</v>
      </c>
      <c r="I41" s="351" t="s">
        <v>486</v>
      </c>
      <c r="J41" s="351" t="s">
        <v>486</v>
      </c>
      <c r="K41" s="351" t="s">
        <v>486</v>
      </c>
      <c r="L41" s="351" t="s">
        <v>486</v>
      </c>
      <c r="M41" s="351" t="s">
        <v>486</v>
      </c>
      <c r="N41" s="351" t="s">
        <v>486</v>
      </c>
      <c r="O41" s="351" t="s">
        <v>486</v>
      </c>
      <c r="P41" s="351" t="s">
        <v>486</v>
      </c>
      <c r="Q41" s="351" t="s">
        <v>486</v>
      </c>
      <c r="R41" s="351" t="s">
        <v>486</v>
      </c>
      <c r="S41" s="351" t="s">
        <v>486</v>
      </c>
      <c r="T41" s="351" t="s">
        <v>486</v>
      </c>
      <c r="U41" s="351" t="s">
        <v>486</v>
      </c>
      <c r="V41" s="351" t="s">
        <v>486</v>
      </c>
      <c r="W41" s="351" t="s">
        <v>486</v>
      </c>
      <c r="X41" s="351" t="s">
        <v>486</v>
      </c>
      <c r="Y41" s="351" t="s">
        <v>486</v>
      </c>
      <c r="Z41" s="351" t="s">
        <v>486</v>
      </c>
      <c r="AA41" s="351" t="s">
        <v>486</v>
      </c>
      <c r="AB41" s="351" t="s">
        <v>486</v>
      </c>
      <c r="AC41" s="351" t="s">
        <v>486</v>
      </c>
    </row>
    <row r="42" spans="1:29" ht="18.75" x14ac:dyDescent="0.25">
      <c r="A42" s="343" t="s">
        <v>150</v>
      </c>
      <c r="B42" s="132" t="s">
        <v>135</v>
      </c>
      <c r="C42" s="351" t="s">
        <v>486</v>
      </c>
      <c r="D42" s="351" t="s">
        <v>486</v>
      </c>
      <c r="E42" s="351" t="s">
        <v>486</v>
      </c>
      <c r="F42" s="351" t="s">
        <v>486</v>
      </c>
      <c r="G42" s="351" t="s">
        <v>486</v>
      </c>
      <c r="H42" s="351" t="s">
        <v>486</v>
      </c>
      <c r="I42" s="351" t="s">
        <v>486</v>
      </c>
      <c r="J42" s="351" t="s">
        <v>486</v>
      </c>
      <c r="K42" s="351" t="s">
        <v>486</v>
      </c>
      <c r="L42" s="351" t="s">
        <v>486</v>
      </c>
      <c r="M42" s="351" t="s">
        <v>486</v>
      </c>
      <c r="N42" s="351" t="s">
        <v>486</v>
      </c>
      <c r="O42" s="351" t="s">
        <v>486</v>
      </c>
      <c r="P42" s="351" t="s">
        <v>486</v>
      </c>
      <c r="Q42" s="351" t="s">
        <v>486</v>
      </c>
      <c r="R42" s="351" t="s">
        <v>486</v>
      </c>
      <c r="S42" s="351" t="s">
        <v>486</v>
      </c>
      <c r="T42" s="351" t="s">
        <v>486</v>
      </c>
      <c r="U42" s="351" t="s">
        <v>486</v>
      </c>
      <c r="V42" s="351" t="s">
        <v>486</v>
      </c>
      <c r="W42" s="351" t="s">
        <v>486</v>
      </c>
      <c r="X42" s="351" t="s">
        <v>486</v>
      </c>
      <c r="Y42" s="351" t="s">
        <v>486</v>
      </c>
      <c r="Z42" s="351" t="s">
        <v>486</v>
      </c>
      <c r="AA42" s="351" t="s">
        <v>486</v>
      </c>
      <c r="AB42" s="351" t="s">
        <v>486</v>
      </c>
      <c r="AC42" s="351" t="s">
        <v>486</v>
      </c>
    </row>
    <row r="43" spans="1:29" x14ac:dyDescent="0.25">
      <c r="A43" s="343" t="s">
        <v>60</v>
      </c>
      <c r="B43" s="344" t="s">
        <v>149</v>
      </c>
      <c r="C43" s="351" t="s">
        <v>503</v>
      </c>
      <c r="D43" s="351" t="s">
        <v>503</v>
      </c>
      <c r="E43" s="351" t="s">
        <v>503</v>
      </c>
      <c r="F43" s="351" t="s">
        <v>503</v>
      </c>
      <c r="G43" s="351" t="s">
        <v>503</v>
      </c>
      <c r="H43" s="351" t="s">
        <v>503</v>
      </c>
      <c r="I43" s="351" t="s">
        <v>503</v>
      </c>
      <c r="J43" s="351" t="s">
        <v>503</v>
      </c>
      <c r="K43" s="351" t="s">
        <v>503</v>
      </c>
      <c r="L43" s="351" t="s">
        <v>503</v>
      </c>
      <c r="M43" s="351" t="s">
        <v>503</v>
      </c>
      <c r="N43" s="351" t="s">
        <v>503</v>
      </c>
      <c r="O43" s="351" t="s">
        <v>503</v>
      </c>
      <c r="P43" s="351" t="s">
        <v>503</v>
      </c>
      <c r="Q43" s="351" t="s">
        <v>503</v>
      </c>
      <c r="R43" s="351" t="s">
        <v>503</v>
      </c>
      <c r="S43" s="351" t="s">
        <v>503</v>
      </c>
      <c r="T43" s="351" t="s">
        <v>503</v>
      </c>
      <c r="U43" s="351" t="s">
        <v>503</v>
      </c>
      <c r="V43" s="351" t="s">
        <v>503</v>
      </c>
      <c r="W43" s="351" t="s">
        <v>503</v>
      </c>
      <c r="X43" s="351" t="s">
        <v>503</v>
      </c>
      <c r="Y43" s="351" t="s">
        <v>503</v>
      </c>
      <c r="Z43" s="351" t="s">
        <v>503</v>
      </c>
      <c r="AA43" s="351" t="s">
        <v>503</v>
      </c>
      <c r="AB43" s="351" t="s">
        <v>503</v>
      </c>
      <c r="AC43" s="351" t="s">
        <v>503</v>
      </c>
    </row>
    <row r="44" spans="1:29" x14ac:dyDescent="0.25">
      <c r="A44" s="343" t="s">
        <v>148</v>
      </c>
      <c r="B44" s="348" t="s">
        <v>147</v>
      </c>
      <c r="C44" s="351" t="s">
        <v>486</v>
      </c>
      <c r="D44" s="351" t="s">
        <v>486</v>
      </c>
      <c r="E44" s="351" t="s">
        <v>486</v>
      </c>
      <c r="F44" s="351" t="s">
        <v>486</v>
      </c>
      <c r="G44" s="351" t="s">
        <v>486</v>
      </c>
      <c r="H44" s="351" t="s">
        <v>486</v>
      </c>
      <c r="I44" s="351" t="s">
        <v>486</v>
      </c>
      <c r="J44" s="351" t="s">
        <v>486</v>
      </c>
      <c r="K44" s="351" t="s">
        <v>486</v>
      </c>
      <c r="L44" s="351" t="s">
        <v>486</v>
      </c>
      <c r="M44" s="351" t="s">
        <v>486</v>
      </c>
      <c r="N44" s="351" t="s">
        <v>486</v>
      </c>
      <c r="O44" s="351" t="s">
        <v>486</v>
      </c>
      <c r="P44" s="351" t="s">
        <v>486</v>
      </c>
      <c r="Q44" s="351" t="s">
        <v>486</v>
      </c>
      <c r="R44" s="351" t="s">
        <v>486</v>
      </c>
      <c r="S44" s="351" t="s">
        <v>486</v>
      </c>
      <c r="T44" s="351" t="s">
        <v>486</v>
      </c>
      <c r="U44" s="351" t="s">
        <v>486</v>
      </c>
      <c r="V44" s="351" t="s">
        <v>486</v>
      </c>
      <c r="W44" s="351" t="s">
        <v>486</v>
      </c>
      <c r="X44" s="351" t="s">
        <v>486</v>
      </c>
      <c r="Y44" s="351" t="s">
        <v>486</v>
      </c>
      <c r="Z44" s="351" t="s">
        <v>486</v>
      </c>
      <c r="AA44" s="351" t="s">
        <v>486</v>
      </c>
      <c r="AB44" s="351" t="s">
        <v>486</v>
      </c>
      <c r="AC44" s="351" t="s">
        <v>486</v>
      </c>
    </row>
    <row r="45" spans="1:29" x14ac:dyDescent="0.25">
      <c r="A45" s="343" t="s">
        <v>146</v>
      </c>
      <c r="B45" s="344" t="s">
        <v>145</v>
      </c>
      <c r="C45" s="351" t="s">
        <v>486</v>
      </c>
      <c r="D45" s="351" t="s">
        <v>486</v>
      </c>
      <c r="E45" s="351" t="s">
        <v>486</v>
      </c>
      <c r="F45" s="351" t="s">
        <v>486</v>
      </c>
      <c r="G45" s="351" t="s">
        <v>486</v>
      </c>
      <c r="H45" s="351" t="s">
        <v>486</v>
      </c>
      <c r="I45" s="351" t="s">
        <v>486</v>
      </c>
      <c r="J45" s="351" t="s">
        <v>486</v>
      </c>
      <c r="K45" s="351" t="s">
        <v>486</v>
      </c>
      <c r="L45" s="351" t="s">
        <v>486</v>
      </c>
      <c r="M45" s="351" t="s">
        <v>486</v>
      </c>
      <c r="N45" s="351" t="s">
        <v>486</v>
      </c>
      <c r="O45" s="351" t="s">
        <v>486</v>
      </c>
      <c r="P45" s="351" t="s">
        <v>486</v>
      </c>
      <c r="Q45" s="351" t="s">
        <v>486</v>
      </c>
      <c r="R45" s="351" t="s">
        <v>486</v>
      </c>
      <c r="S45" s="351" t="s">
        <v>486</v>
      </c>
      <c r="T45" s="351" t="s">
        <v>486</v>
      </c>
      <c r="U45" s="351" t="s">
        <v>486</v>
      </c>
      <c r="V45" s="351" t="s">
        <v>486</v>
      </c>
      <c r="W45" s="351" t="s">
        <v>486</v>
      </c>
      <c r="X45" s="351" t="s">
        <v>486</v>
      </c>
      <c r="Y45" s="351" t="s">
        <v>486</v>
      </c>
      <c r="Z45" s="351" t="s">
        <v>486</v>
      </c>
      <c r="AA45" s="351" t="s">
        <v>486</v>
      </c>
      <c r="AB45" s="351" t="s">
        <v>486</v>
      </c>
      <c r="AC45" s="351" t="s">
        <v>486</v>
      </c>
    </row>
    <row r="46" spans="1:29" x14ac:dyDescent="0.25">
      <c r="A46" s="343" t="s">
        <v>144</v>
      </c>
      <c r="B46" s="344" t="s">
        <v>143</v>
      </c>
      <c r="C46" s="351" t="s">
        <v>486</v>
      </c>
      <c r="D46" s="351" t="s">
        <v>486</v>
      </c>
      <c r="E46" s="351" t="s">
        <v>486</v>
      </c>
      <c r="F46" s="351" t="s">
        <v>486</v>
      </c>
      <c r="G46" s="351" t="s">
        <v>486</v>
      </c>
      <c r="H46" s="351" t="s">
        <v>486</v>
      </c>
      <c r="I46" s="351" t="s">
        <v>486</v>
      </c>
      <c r="J46" s="351" t="s">
        <v>486</v>
      </c>
      <c r="K46" s="351" t="s">
        <v>486</v>
      </c>
      <c r="L46" s="351" t="s">
        <v>486</v>
      </c>
      <c r="M46" s="351" t="s">
        <v>486</v>
      </c>
      <c r="N46" s="351" t="s">
        <v>486</v>
      </c>
      <c r="O46" s="351" t="s">
        <v>486</v>
      </c>
      <c r="P46" s="351" t="s">
        <v>486</v>
      </c>
      <c r="Q46" s="351" t="s">
        <v>486</v>
      </c>
      <c r="R46" s="351" t="s">
        <v>486</v>
      </c>
      <c r="S46" s="351" t="s">
        <v>486</v>
      </c>
      <c r="T46" s="351" t="s">
        <v>486</v>
      </c>
      <c r="U46" s="351" t="s">
        <v>486</v>
      </c>
      <c r="V46" s="351" t="s">
        <v>486</v>
      </c>
      <c r="W46" s="351" t="s">
        <v>486</v>
      </c>
      <c r="X46" s="351" t="s">
        <v>486</v>
      </c>
      <c r="Y46" s="351" t="s">
        <v>486</v>
      </c>
      <c r="Z46" s="351" t="s">
        <v>486</v>
      </c>
      <c r="AA46" s="351" t="s">
        <v>486</v>
      </c>
      <c r="AB46" s="351" t="s">
        <v>486</v>
      </c>
      <c r="AC46" s="351" t="s">
        <v>486</v>
      </c>
    </row>
    <row r="47" spans="1:29" ht="31.5" x14ac:dyDescent="0.25">
      <c r="A47" s="343" t="s">
        <v>142</v>
      </c>
      <c r="B47" s="344" t="s">
        <v>141</v>
      </c>
      <c r="C47" s="351" t="s">
        <v>486</v>
      </c>
      <c r="D47" s="351" t="s">
        <v>486</v>
      </c>
      <c r="E47" s="351" t="s">
        <v>486</v>
      </c>
      <c r="F47" s="351" t="s">
        <v>486</v>
      </c>
      <c r="G47" s="351" t="s">
        <v>486</v>
      </c>
      <c r="H47" s="351" t="s">
        <v>486</v>
      </c>
      <c r="I47" s="351" t="s">
        <v>486</v>
      </c>
      <c r="J47" s="351" t="s">
        <v>486</v>
      </c>
      <c r="K47" s="351" t="s">
        <v>486</v>
      </c>
      <c r="L47" s="351" t="s">
        <v>486</v>
      </c>
      <c r="M47" s="351" t="s">
        <v>486</v>
      </c>
      <c r="N47" s="351" t="s">
        <v>486</v>
      </c>
      <c r="O47" s="351" t="s">
        <v>486</v>
      </c>
      <c r="P47" s="351" t="s">
        <v>486</v>
      </c>
      <c r="Q47" s="351" t="s">
        <v>486</v>
      </c>
      <c r="R47" s="351" t="s">
        <v>486</v>
      </c>
      <c r="S47" s="351" t="s">
        <v>486</v>
      </c>
      <c r="T47" s="351" t="s">
        <v>486</v>
      </c>
      <c r="U47" s="351" t="s">
        <v>486</v>
      </c>
      <c r="V47" s="351" t="s">
        <v>486</v>
      </c>
      <c r="W47" s="351" t="s">
        <v>486</v>
      </c>
      <c r="X47" s="351" t="s">
        <v>486</v>
      </c>
      <c r="Y47" s="351" t="s">
        <v>486</v>
      </c>
      <c r="Z47" s="351" t="s">
        <v>486</v>
      </c>
      <c r="AA47" s="351" t="s">
        <v>486</v>
      </c>
      <c r="AB47" s="351" t="s">
        <v>486</v>
      </c>
      <c r="AC47" s="351" t="s">
        <v>486</v>
      </c>
    </row>
    <row r="48" spans="1:29" ht="31.5" x14ac:dyDescent="0.25">
      <c r="A48" s="343" t="s">
        <v>140</v>
      </c>
      <c r="B48" s="344" t="s">
        <v>139</v>
      </c>
      <c r="C48" s="351" t="s">
        <v>486</v>
      </c>
      <c r="D48" s="351" t="s">
        <v>486</v>
      </c>
      <c r="E48" s="351" t="s">
        <v>486</v>
      </c>
      <c r="F48" s="351" t="s">
        <v>486</v>
      </c>
      <c r="G48" s="351" t="s">
        <v>486</v>
      </c>
      <c r="H48" s="351" t="s">
        <v>486</v>
      </c>
      <c r="I48" s="351" t="s">
        <v>486</v>
      </c>
      <c r="J48" s="351" t="s">
        <v>486</v>
      </c>
      <c r="K48" s="351" t="s">
        <v>486</v>
      </c>
      <c r="L48" s="351" t="s">
        <v>486</v>
      </c>
      <c r="M48" s="351" t="s">
        <v>486</v>
      </c>
      <c r="N48" s="351" t="s">
        <v>486</v>
      </c>
      <c r="O48" s="351" t="s">
        <v>486</v>
      </c>
      <c r="P48" s="351" t="s">
        <v>486</v>
      </c>
      <c r="Q48" s="351" t="s">
        <v>486</v>
      </c>
      <c r="R48" s="351" t="s">
        <v>486</v>
      </c>
      <c r="S48" s="351" t="s">
        <v>486</v>
      </c>
      <c r="T48" s="351" t="s">
        <v>486</v>
      </c>
      <c r="U48" s="351" t="s">
        <v>486</v>
      </c>
      <c r="V48" s="351" t="s">
        <v>486</v>
      </c>
      <c r="W48" s="351" t="s">
        <v>486</v>
      </c>
      <c r="X48" s="351" t="s">
        <v>486</v>
      </c>
      <c r="Y48" s="351" t="s">
        <v>486</v>
      </c>
      <c r="Z48" s="351" t="s">
        <v>486</v>
      </c>
      <c r="AA48" s="351" t="s">
        <v>486</v>
      </c>
      <c r="AB48" s="351" t="s">
        <v>486</v>
      </c>
      <c r="AC48" s="351" t="s">
        <v>486</v>
      </c>
    </row>
    <row r="49" spans="1:30" x14ac:dyDescent="0.25">
      <c r="A49" s="343" t="s">
        <v>138</v>
      </c>
      <c r="B49" s="344" t="s">
        <v>137</v>
      </c>
      <c r="C49" s="351" t="s">
        <v>486</v>
      </c>
      <c r="D49" s="351" t="s">
        <v>486</v>
      </c>
      <c r="E49" s="351" t="s">
        <v>486</v>
      </c>
      <c r="F49" s="351" t="s">
        <v>486</v>
      </c>
      <c r="G49" s="351" t="s">
        <v>486</v>
      </c>
      <c r="H49" s="351" t="s">
        <v>486</v>
      </c>
      <c r="I49" s="351" t="s">
        <v>486</v>
      </c>
      <c r="J49" s="351" t="s">
        <v>486</v>
      </c>
      <c r="K49" s="351" t="s">
        <v>486</v>
      </c>
      <c r="L49" s="351" t="s">
        <v>486</v>
      </c>
      <c r="M49" s="351" t="s">
        <v>486</v>
      </c>
      <c r="N49" s="351" t="s">
        <v>486</v>
      </c>
      <c r="O49" s="351" t="s">
        <v>486</v>
      </c>
      <c r="P49" s="351" t="s">
        <v>486</v>
      </c>
      <c r="Q49" s="351" t="s">
        <v>486</v>
      </c>
      <c r="R49" s="351" t="s">
        <v>486</v>
      </c>
      <c r="S49" s="351" t="s">
        <v>486</v>
      </c>
      <c r="T49" s="351" t="s">
        <v>486</v>
      </c>
      <c r="U49" s="351" t="s">
        <v>486</v>
      </c>
      <c r="V49" s="351" t="s">
        <v>486</v>
      </c>
      <c r="W49" s="351" t="s">
        <v>486</v>
      </c>
      <c r="X49" s="351" t="s">
        <v>486</v>
      </c>
      <c r="Y49" s="351" t="s">
        <v>486</v>
      </c>
      <c r="Z49" s="351" t="s">
        <v>486</v>
      </c>
      <c r="AA49" s="351" t="s">
        <v>486</v>
      </c>
      <c r="AB49" s="351" t="s">
        <v>486</v>
      </c>
      <c r="AC49" s="351" t="s">
        <v>486</v>
      </c>
    </row>
    <row r="50" spans="1:30" ht="18.75" x14ac:dyDescent="0.25">
      <c r="A50" s="343" t="s">
        <v>136</v>
      </c>
      <c r="B50" s="132" t="s">
        <v>135</v>
      </c>
      <c r="C50" s="351" t="s">
        <v>486</v>
      </c>
      <c r="D50" s="351" t="s">
        <v>486</v>
      </c>
      <c r="E50" s="351" t="s">
        <v>486</v>
      </c>
      <c r="F50" s="351" t="s">
        <v>486</v>
      </c>
      <c r="G50" s="351" t="s">
        <v>486</v>
      </c>
      <c r="H50" s="351" t="s">
        <v>486</v>
      </c>
      <c r="I50" s="351" t="s">
        <v>486</v>
      </c>
      <c r="J50" s="351" t="s">
        <v>486</v>
      </c>
      <c r="K50" s="351" t="s">
        <v>486</v>
      </c>
      <c r="L50" s="351" t="s">
        <v>486</v>
      </c>
      <c r="M50" s="351" t="s">
        <v>486</v>
      </c>
      <c r="N50" s="351" t="s">
        <v>486</v>
      </c>
      <c r="O50" s="351" t="s">
        <v>486</v>
      </c>
      <c r="P50" s="351" t="s">
        <v>486</v>
      </c>
      <c r="Q50" s="351" t="s">
        <v>486</v>
      </c>
      <c r="R50" s="351" t="s">
        <v>486</v>
      </c>
      <c r="S50" s="351" t="s">
        <v>486</v>
      </c>
      <c r="T50" s="351" t="s">
        <v>486</v>
      </c>
      <c r="U50" s="351" t="s">
        <v>486</v>
      </c>
      <c r="V50" s="351" t="s">
        <v>486</v>
      </c>
      <c r="W50" s="351" t="s">
        <v>486</v>
      </c>
      <c r="X50" s="351" t="s">
        <v>486</v>
      </c>
      <c r="Y50" s="351" t="s">
        <v>486</v>
      </c>
      <c r="Z50" s="351" t="s">
        <v>486</v>
      </c>
      <c r="AA50" s="351" t="s">
        <v>486</v>
      </c>
      <c r="AB50" s="351" t="s">
        <v>486</v>
      </c>
      <c r="AC50" s="351" t="s">
        <v>486</v>
      </c>
    </row>
    <row r="51" spans="1:30" ht="35.25" customHeight="1" x14ac:dyDescent="0.25">
      <c r="A51" s="343" t="s">
        <v>58</v>
      </c>
      <c r="B51" s="344" t="s">
        <v>134</v>
      </c>
      <c r="C51" s="351" t="s">
        <v>503</v>
      </c>
      <c r="D51" s="351" t="s">
        <v>503</v>
      </c>
      <c r="E51" s="351" t="s">
        <v>503</v>
      </c>
      <c r="F51" s="351" t="s">
        <v>503</v>
      </c>
      <c r="G51" s="351" t="s">
        <v>503</v>
      </c>
      <c r="H51" s="351" t="s">
        <v>503</v>
      </c>
      <c r="I51" s="351" t="s">
        <v>503</v>
      </c>
      <c r="J51" s="351" t="s">
        <v>503</v>
      </c>
      <c r="K51" s="351" t="s">
        <v>503</v>
      </c>
      <c r="L51" s="351" t="s">
        <v>503</v>
      </c>
      <c r="M51" s="351" t="s">
        <v>503</v>
      </c>
      <c r="N51" s="351" t="s">
        <v>503</v>
      </c>
      <c r="O51" s="351" t="s">
        <v>503</v>
      </c>
      <c r="P51" s="351" t="s">
        <v>503</v>
      </c>
      <c r="Q51" s="351" t="s">
        <v>503</v>
      </c>
      <c r="R51" s="351" t="s">
        <v>503</v>
      </c>
      <c r="S51" s="351" t="s">
        <v>503</v>
      </c>
      <c r="T51" s="351" t="s">
        <v>503</v>
      </c>
      <c r="U51" s="351" t="s">
        <v>503</v>
      </c>
      <c r="V51" s="351" t="s">
        <v>503</v>
      </c>
      <c r="W51" s="351" t="s">
        <v>503</v>
      </c>
      <c r="X51" s="351" t="s">
        <v>503</v>
      </c>
      <c r="Y51" s="351" t="s">
        <v>503</v>
      </c>
      <c r="Z51" s="351" t="s">
        <v>503</v>
      </c>
      <c r="AA51" s="351" t="s">
        <v>503</v>
      </c>
      <c r="AB51" s="351" t="s">
        <v>503</v>
      </c>
      <c r="AC51" s="351" t="s">
        <v>503</v>
      </c>
    </row>
    <row r="52" spans="1:30" s="358" customFormat="1" x14ac:dyDescent="0.25">
      <c r="A52" s="353" t="s">
        <v>133</v>
      </c>
      <c r="B52" s="354" t="s">
        <v>132</v>
      </c>
      <c r="C52" s="355">
        <f>C30</f>
        <v>55.335322053179603</v>
      </c>
      <c r="D52" s="356">
        <f>D30</f>
        <v>55.335322053179603</v>
      </c>
      <c r="E52" s="357" t="s">
        <v>486</v>
      </c>
      <c r="F52" s="357" t="s">
        <v>486</v>
      </c>
      <c r="G52" s="357" t="s">
        <v>486</v>
      </c>
      <c r="H52" s="356">
        <f>H30-H58</f>
        <v>5.2105993700000006</v>
      </c>
      <c r="I52" s="357" t="s">
        <v>486</v>
      </c>
      <c r="J52" s="356">
        <f t="shared" ref="I52:AA52" si="5">J30-J58</f>
        <v>5.2105993700000006</v>
      </c>
      <c r="K52" s="357" t="s">
        <v>486</v>
      </c>
      <c r="L52" s="356">
        <f t="shared" si="5"/>
        <v>4.247577648</v>
      </c>
      <c r="M52" s="357" t="s">
        <v>486</v>
      </c>
      <c r="N52" s="356">
        <f t="shared" si="5"/>
        <v>4.247577648</v>
      </c>
      <c r="O52" s="357" t="s">
        <v>486</v>
      </c>
      <c r="P52" s="356">
        <f t="shared" si="5"/>
        <v>3.5846559583466675</v>
      </c>
      <c r="Q52" s="357" t="s">
        <v>486</v>
      </c>
      <c r="R52" s="356">
        <f t="shared" si="5"/>
        <v>3.5846559583466675</v>
      </c>
      <c r="S52" s="357" t="s">
        <v>486</v>
      </c>
      <c r="T52" s="356">
        <f t="shared" si="5"/>
        <v>4.5947642878634678</v>
      </c>
      <c r="U52" s="357" t="s">
        <v>486</v>
      </c>
      <c r="V52" s="356">
        <f t="shared" si="5"/>
        <v>4.5947642878634678</v>
      </c>
      <c r="W52" s="357" t="s">
        <v>486</v>
      </c>
      <c r="X52" s="356">
        <f t="shared" si="5"/>
        <v>5.0227247889694722</v>
      </c>
      <c r="Y52" s="357" t="s">
        <v>486</v>
      </c>
      <c r="Z52" s="356">
        <f>Z30-Z58</f>
        <v>5.0227247889694722</v>
      </c>
      <c r="AA52" s="357" t="s">
        <v>486</v>
      </c>
      <c r="AB52" s="356">
        <f>H52+L52+P52+T52+X52</f>
        <v>22.660322053179609</v>
      </c>
      <c r="AC52" s="356">
        <f>J52+N52+R52+V52+Z52</f>
        <v>22.660322053179609</v>
      </c>
      <c r="AD52" s="361" t="s">
        <v>555</v>
      </c>
    </row>
    <row r="53" spans="1:30" s="358" customFormat="1" x14ac:dyDescent="0.25">
      <c r="A53" s="353" t="s">
        <v>131</v>
      </c>
      <c r="B53" s="354" t="s">
        <v>125</v>
      </c>
      <c r="C53" s="357" t="s">
        <v>486</v>
      </c>
      <c r="D53" s="357" t="s">
        <v>486</v>
      </c>
      <c r="E53" s="357" t="s">
        <v>486</v>
      </c>
      <c r="F53" s="357" t="s">
        <v>486</v>
      </c>
      <c r="G53" s="357" t="s">
        <v>486</v>
      </c>
      <c r="H53" s="357" t="s">
        <v>486</v>
      </c>
      <c r="I53" s="357" t="s">
        <v>486</v>
      </c>
      <c r="J53" s="357" t="s">
        <v>486</v>
      </c>
      <c r="K53" s="357" t="s">
        <v>486</v>
      </c>
      <c r="L53" s="357" t="s">
        <v>486</v>
      </c>
      <c r="M53" s="357" t="s">
        <v>486</v>
      </c>
      <c r="N53" s="357" t="s">
        <v>486</v>
      </c>
      <c r="O53" s="357" t="s">
        <v>486</v>
      </c>
      <c r="P53" s="357" t="s">
        <v>486</v>
      </c>
      <c r="Q53" s="357" t="s">
        <v>486</v>
      </c>
      <c r="R53" s="357" t="s">
        <v>486</v>
      </c>
      <c r="S53" s="357" t="s">
        <v>486</v>
      </c>
      <c r="T53" s="357" t="s">
        <v>486</v>
      </c>
      <c r="U53" s="357" t="s">
        <v>486</v>
      </c>
      <c r="V53" s="357" t="s">
        <v>486</v>
      </c>
      <c r="W53" s="357" t="s">
        <v>486</v>
      </c>
      <c r="X53" s="357" t="s">
        <v>486</v>
      </c>
      <c r="Y53" s="357" t="s">
        <v>486</v>
      </c>
      <c r="Z53" s="357" t="s">
        <v>486</v>
      </c>
      <c r="AA53" s="357" t="s">
        <v>486</v>
      </c>
      <c r="AB53" s="357" t="s">
        <v>486</v>
      </c>
      <c r="AC53" s="357" t="s">
        <v>486</v>
      </c>
      <c r="AD53" s="361"/>
    </row>
    <row r="54" spans="1:30" s="358" customFormat="1" x14ac:dyDescent="0.25">
      <c r="A54" s="353" t="s">
        <v>130</v>
      </c>
      <c r="B54" s="359" t="s">
        <v>124</v>
      </c>
      <c r="C54" s="357" t="s">
        <v>486</v>
      </c>
      <c r="D54" s="357" t="s">
        <v>486</v>
      </c>
      <c r="E54" s="357" t="s">
        <v>486</v>
      </c>
      <c r="F54" s="357" t="s">
        <v>486</v>
      </c>
      <c r="G54" s="357" t="s">
        <v>486</v>
      </c>
      <c r="H54" s="357" t="s">
        <v>486</v>
      </c>
      <c r="I54" s="357" t="s">
        <v>486</v>
      </c>
      <c r="J54" s="357" t="s">
        <v>486</v>
      </c>
      <c r="K54" s="357" t="s">
        <v>486</v>
      </c>
      <c r="L54" s="357" t="s">
        <v>486</v>
      </c>
      <c r="M54" s="357" t="s">
        <v>486</v>
      </c>
      <c r="N54" s="357" t="s">
        <v>486</v>
      </c>
      <c r="O54" s="357" t="s">
        <v>486</v>
      </c>
      <c r="P54" s="357" t="s">
        <v>486</v>
      </c>
      <c r="Q54" s="357" t="s">
        <v>486</v>
      </c>
      <c r="R54" s="357" t="s">
        <v>486</v>
      </c>
      <c r="S54" s="357" t="s">
        <v>486</v>
      </c>
      <c r="T54" s="357" t="s">
        <v>486</v>
      </c>
      <c r="U54" s="357" t="s">
        <v>486</v>
      </c>
      <c r="V54" s="357" t="s">
        <v>486</v>
      </c>
      <c r="W54" s="357" t="s">
        <v>486</v>
      </c>
      <c r="X54" s="357" t="s">
        <v>486</v>
      </c>
      <c r="Y54" s="357" t="s">
        <v>486</v>
      </c>
      <c r="Z54" s="357" t="s">
        <v>486</v>
      </c>
      <c r="AA54" s="357" t="s">
        <v>486</v>
      </c>
      <c r="AB54" s="357" t="s">
        <v>486</v>
      </c>
      <c r="AC54" s="357" t="s">
        <v>486</v>
      </c>
      <c r="AD54" s="361"/>
    </row>
    <row r="55" spans="1:30" s="358" customFormat="1" x14ac:dyDescent="0.25">
      <c r="A55" s="353" t="s">
        <v>129</v>
      </c>
      <c r="B55" s="359" t="s">
        <v>123</v>
      </c>
      <c r="C55" s="357" t="s">
        <v>486</v>
      </c>
      <c r="D55" s="357" t="s">
        <v>486</v>
      </c>
      <c r="E55" s="357" t="s">
        <v>486</v>
      </c>
      <c r="F55" s="357" t="s">
        <v>486</v>
      </c>
      <c r="G55" s="357" t="s">
        <v>486</v>
      </c>
      <c r="H55" s="357" t="s">
        <v>486</v>
      </c>
      <c r="I55" s="357" t="s">
        <v>486</v>
      </c>
      <c r="J55" s="357" t="s">
        <v>486</v>
      </c>
      <c r="K55" s="357" t="s">
        <v>486</v>
      </c>
      <c r="L55" s="357" t="s">
        <v>486</v>
      </c>
      <c r="M55" s="357" t="s">
        <v>486</v>
      </c>
      <c r="N55" s="357" t="s">
        <v>486</v>
      </c>
      <c r="O55" s="357" t="s">
        <v>486</v>
      </c>
      <c r="P55" s="357" t="s">
        <v>486</v>
      </c>
      <c r="Q55" s="357" t="s">
        <v>486</v>
      </c>
      <c r="R55" s="357" t="s">
        <v>486</v>
      </c>
      <c r="S55" s="357" t="s">
        <v>486</v>
      </c>
      <c r="T55" s="357" t="s">
        <v>486</v>
      </c>
      <c r="U55" s="357" t="s">
        <v>486</v>
      </c>
      <c r="V55" s="357" t="s">
        <v>486</v>
      </c>
      <c r="W55" s="357" t="s">
        <v>486</v>
      </c>
      <c r="X55" s="357" t="s">
        <v>486</v>
      </c>
      <c r="Y55" s="357" t="s">
        <v>486</v>
      </c>
      <c r="Z55" s="357" t="s">
        <v>486</v>
      </c>
      <c r="AA55" s="357" t="s">
        <v>486</v>
      </c>
      <c r="AB55" s="357" t="s">
        <v>486</v>
      </c>
      <c r="AC55" s="357" t="s">
        <v>486</v>
      </c>
      <c r="AD55" s="361"/>
    </row>
    <row r="56" spans="1:30" s="358" customFormat="1" x14ac:dyDescent="0.25">
      <c r="A56" s="353" t="s">
        <v>128</v>
      </c>
      <c r="B56" s="359" t="s">
        <v>122</v>
      </c>
      <c r="C56" s="357" t="s">
        <v>486</v>
      </c>
      <c r="D56" s="357" t="s">
        <v>486</v>
      </c>
      <c r="E56" s="357" t="s">
        <v>486</v>
      </c>
      <c r="F56" s="357" t="s">
        <v>486</v>
      </c>
      <c r="G56" s="357" t="s">
        <v>486</v>
      </c>
      <c r="H56" s="357" t="s">
        <v>486</v>
      </c>
      <c r="I56" s="357" t="s">
        <v>486</v>
      </c>
      <c r="J56" s="357" t="s">
        <v>486</v>
      </c>
      <c r="K56" s="357" t="s">
        <v>486</v>
      </c>
      <c r="L56" s="357" t="s">
        <v>486</v>
      </c>
      <c r="M56" s="357" t="s">
        <v>486</v>
      </c>
      <c r="N56" s="357" t="s">
        <v>486</v>
      </c>
      <c r="O56" s="357" t="s">
        <v>486</v>
      </c>
      <c r="P56" s="357" t="s">
        <v>486</v>
      </c>
      <c r="Q56" s="357" t="s">
        <v>486</v>
      </c>
      <c r="R56" s="357" t="s">
        <v>486</v>
      </c>
      <c r="S56" s="357" t="s">
        <v>486</v>
      </c>
      <c r="T56" s="357" t="s">
        <v>486</v>
      </c>
      <c r="U56" s="357" t="s">
        <v>486</v>
      </c>
      <c r="V56" s="357" t="s">
        <v>486</v>
      </c>
      <c r="W56" s="357" t="s">
        <v>486</v>
      </c>
      <c r="X56" s="357" t="s">
        <v>486</v>
      </c>
      <c r="Y56" s="357" t="s">
        <v>486</v>
      </c>
      <c r="Z56" s="357" t="s">
        <v>486</v>
      </c>
      <c r="AA56" s="357" t="s">
        <v>486</v>
      </c>
      <c r="AB56" s="357" t="s">
        <v>486</v>
      </c>
      <c r="AC56" s="357" t="s">
        <v>486</v>
      </c>
      <c r="AD56" s="361"/>
    </row>
    <row r="57" spans="1:30" s="358" customFormat="1" x14ac:dyDescent="0.25">
      <c r="A57" s="353" t="s">
        <v>127</v>
      </c>
      <c r="B57" s="360" t="s">
        <v>554</v>
      </c>
      <c r="C57" s="357" t="s">
        <v>486</v>
      </c>
      <c r="D57" s="357" t="s">
        <v>486</v>
      </c>
      <c r="E57" s="357" t="s">
        <v>486</v>
      </c>
      <c r="F57" s="357" t="s">
        <v>486</v>
      </c>
      <c r="G57" s="357" t="s">
        <v>486</v>
      </c>
      <c r="H57" s="357">
        <v>14</v>
      </c>
      <c r="I57" s="357" t="s">
        <v>486</v>
      </c>
      <c r="J57" s="357">
        <f>H57</f>
        <v>14</v>
      </c>
      <c r="K57" s="357" t="s">
        <v>486</v>
      </c>
      <c r="L57" s="357">
        <v>11</v>
      </c>
      <c r="M57" s="357" t="s">
        <v>486</v>
      </c>
      <c r="N57" s="357">
        <f>L57</f>
        <v>11</v>
      </c>
      <c r="O57" s="357" t="s">
        <v>486</v>
      </c>
      <c r="P57" s="357">
        <v>9</v>
      </c>
      <c r="Q57" s="357" t="s">
        <v>486</v>
      </c>
      <c r="R57" s="357">
        <f>P57</f>
        <v>9</v>
      </c>
      <c r="S57" s="357" t="s">
        <v>486</v>
      </c>
      <c r="T57" s="357">
        <v>11</v>
      </c>
      <c r="U57" s="357" t="s">
        <v>486</v>
      </c>
      <c r="V57" s="357">
        <f>T57</f>
        <v>11</v>
      </c>
      <c r="W57" s="357" t="s">
        <v>486</v>
      </c>
      <c r="X57" s="357">
        <v>12</v>
      </c>
      <c r="Y57" s="357" t="s">
        <v>486</v>
      </c>
      <c r="Z57" s="357">
        <f>X57</f>
        <v>12</v>
      </c>
      <c r="AA57" s="357" t="s">
        <v>486</v>
      </c>
      <c r="AB57" s="356">
        <f>H57+L57+P57+T57+X57</f>
        <v>57</v>
      </c>
      <c r="AC57" s="356">
        <f>J57+N57+R57+V57+Z57</f>
        <v>57</v>
      </c>
      <c r="AD57" s="361" t="s">
        <v>556</v>
      </c>
    </row>
    <row r="58" spans="1:30" s="358" customFormat="1" ht="36.75" customHeight="1" x14ac:dyDescent="0.25">
      <c r="A58" s="353" t="s">
        <v>57</v>
      </c>
      <c r="B58" s="359" t="s">
        <v>224</v>
      </c>
      <c r="C58" s="357" t="s">
        <v>486</v>
      </c>
      <c r="D58" s="357" t="s">
        <v>486</v>
      </c>
      <c r="E58" s="357" t="s">
        <v>486</v>
      </c>
      <c r="F58" s="357" t="s">
        <v>486</v>
      </c>
      <c r="G58" s="357" t="s">
        <v>486</v>
      </c>
      <c r="H58" s="357">
        <v>15.55</v>
      </c>
      <c r="I58" s="357" t="s">
        <v>486</v>
      </c>
      <c r="J58" s="357">
        <f>H58</f>
        <v>15.55</v>
      </c>
      <c r="K58" s="357" t="s">
        <v>486</v>
      </c>
      <c r="L58" s="357">
        <v>11.347</v>
      </c>
      <c r="M58" s="357" t="s">
        <v>486</v>
      </c>
      <c r="N58" s="357">
        <f>L58</f>
        <v>11.347</v>
      </c>
      <c r="O58" s="357" t="s">
        <v>486</v>
      </c>
      <c r="P58" s="357">
        <v>4.6280000000000001</v>
      </c>
      <c r="Q58" s="357" t="s">
        <v>486</v>
      </c>
      <c r="R58" s="357">
        <f>P58</f>
        <v>4.6280000000000001</v>
      </c>
      <c r="S58" s="357" t="s">
        <v>486</v>
      </c>
      <c r="T58" s="357">
        <v>1.1499999999999999</v>
      </c>
      <c r="U58" s="357" t="s">
        <v>486</v>
      </c>
      <c r="V58" s="357">
        <f>T58</f>
        <v>1.1499999999999999</v>
      </c>
      <c r="W58" s="357" t="s">
        <v>486</v>
      </c>
      <c r="X58" s="357">
        <v>0</v>
      </c>
      <c r="Y58" s="357" t="s">
        <v>486</v>
      </c>
      <c r="Z58" s="357">
        <f>X58</f>
        <v>0</v>
      </c>
      <c r="AA58" s="357" t="s">
        <v>486</v>
      </c>
      <c r="AB58" s="356">
        <f>H58+L58+P58+T58+X58</f>
        <v>32.674999999999997</v>
      </c>
      <c r="AC58" s="356">
        <f>J58+N58+R58+V58+Z58</f>
        <v>32.674999999999997</v>
      </c>
      <c r="AD58" s="361" t="s">
        <v>541</v>
      </c>
    </row>
    <row r="59" spans="1:30" x14ac:dyDescent="0.25">
      <c r="A59" s="343" t="s">
        <v>55</v>
      </c>
      <c r="B59" s="344" t="s">
        <v>126</v>
      </c>
      <c r="C59" s="351" t="s">
        <v>503</v>
      </c>
      <c r="D59" s="351" t="s">
        <v>503</v>
      </c>
      <c r="E59" s="351" t="s">
        <v>503</v>
      </c>
      <c r="F59" s="351" t="s">
        <v>503</v>
      </c>
      <c r="G59" s="351" t="s">
        <v>503</v>
      </c>
      <c r="H59" s="351" t="s">
        <v>503</v>
      </c>
      <c r="I59" s="351" t="s">
        <v>503</v>
      </c>
      <c r="J59" s="351" t="s">
        <v>503</v>
      </c>
      <c r="K59" s="351" t="s">
        <v>503</v>
      </c>
      <c r="L59" s="351" t="s">
        <v>503</v>
      </c>
      <c r="M59" s="351" t="s">
        <v>503</v>
      </c>
      <c r="N59" s="351" t="s">
        <v>503</v>
      </c>
      <c r="O59" s="351" t="s">
        <v>503</v>
      </c>
      <c r="P59" s="351" t="s">
        <v>503</v>
      </c>
      <c r="Q59" s="351" t="s">
        <v>503</v>
      </c>
      <c r="R59" s="351" t="s">
        <v>503</v>
      </c>
      <c r="S59" s="351" t="s">
        <v>503</v>
      </c>
      <c r="T59" s="351" t="s">
        <v>503</v>
      </c>
      <c r="U59" s="351" t="s">
        <v>503</v>
      </c>
      <c r="V59" s="351" t="s">
        <v>503</v>
      </c>
      <c r="W59" s="351" t="s">
        <v>503</v>
      </c>
      <c r="X59" s="351" t="s">
        <v>503</v>
      </c>
      <c r="Y59" s="351" t="s">
        <v>503</v>
      </c>
      <c r="Z59" s="351" t="s">
        <v>503</v>
      </c>
      <c r="AA59" s="351" t="s">
        <v>503</v>
      </c>
      <c r="AB59" s="351" t="s">
        <v>503</v>
      </c>
      <c r="AC59" s="351" t="s">
        <v>503</v>
      </c>
      <c r="AD59" s="362"/>
    </row>
    <row r="60" spans="1:30" x14ac:dyDescent="0.25">
      <c r="A60" s="343" t="s">
        <v>218</v>
      </c>
      <c r="B60" s="101" t="s">
        <v>147</v>
      </c>
      <c r="C60" s="351" t="s">
        <v>486</v>
      </c>
      <c r="D60" s="351" t="s">
        <v>486</v>
      </c>
      <c r="E60" s="351" t="s">
        <v>486</v>
      </c>
      <c r="F60" s="351" t="s">
        <v>486</v>
      </c>
      <c r="G60" s="351" t="s">
        <v>486</v>
      </c>
      <c r="H60" s="351" t="s">
        <v>486</v>
      </c>
      <c r="I60" s="351" t="s">
        <v>486</v>
      </c>
      <c r="J60" s="351" t="s">
        <v>486</v>
      </c>
      <c r="K60" s="351" t="s">
        <v>486</v>
      </c>
      <c r="L60" s="351" t="s">
        <v>486</v>
      </c>
      <c r="M60" s="351" t="s">
        <v>486</v>
      </c>
      <c r="N60" s="351" t="s">
        <v>486</v>
      </c>
      <c r="O60" s="351" t="s">
        <v>486</v>
      </c>
      <c r="P60" s="351" t="s">
        <v>486</v>
      </c>
      <c r="Q60" s="351" t="s">
        <v>486</v>
      </c>
      <c r="R60" s="351" t="s">
        <v>486</v>
      </c>
      <c r="S60" s="351" t="s">
        <v>486</v>
      </c>
      <c r="T60" s="351" t="s">
        <v>486</v>
      </c>
      <c r="U60" s="351" t="s">
        <v>486</v>
      </c>
      <c r="V60" s="351" t="s">
        <v>486</v>
      </c>
      <c r="W60" s="351" t="s">
        <v>486</v>
      </c>
      <c r="X60" s="351" t="s">
        <v>486</v>
      </c>
      <c r="Y60" s="351" t="s">
        <v>486</v>
      </c>
      <c r="Z60" s="351" t="s">
        <v>486</v>
      </c>
      <c r="AA60" s="351" t="s">
        <v>486</v>
      </c>
      <c r="AB60" s="351" t="s">
        <v>486</v>
      </c>
      <c r="AC60" s="351" t="s">
        <v>486</v>
      </c>
    </row>
    <row r="61" spans="1:30" x14ac:dyDescent="0.25">
      <c r="A61" s="343" t="s">
        <v>219</v>
      </c>
      <c r="B61" s="40" t="s">
        <v>145</v>
      </c>
      <c r="C61" s="351" t="s">
        <v>486</v>
      </c>
      <c r="D61" s="351" t="s">
        <v>486</v>
      </c>
      <c r="E61" s="351" t="s">
        <v>486</v>
      </c>
      <c r="F61" s="351" t="s">
        <v>486</v>
      </c>
      <c r="G61" s="351" t="s">
        <v>486</v>
      </c>
      <c r="H61" s="351" t="s">
        <v>486</v>
      </c>
      <c r="I61" s="351" t="s">
        <v>486</v>
      </c>
      <c r="J61" s="351" t="s">
        <v>486</v>
      </c>
      <c r="K61" s="351" t="s">
        <v>486</v>
      </c>
      <c r="L61" s="351" t="s">
        <v>486</v>
      </c>
      <c r="M61" s="351" t="s">
        <v>486</v>
      </c>
      <c r="N61" s="351" t="s">
        <v>486</v>
      </c>
      <c r="O61" s="351" t="s">
        <v>486</v>
      </c>
      <c r="P61" s="351" t="s">
        <v>486</v>
      </c>
      <c r="Q61" s="351" t="s">
        <v>486</v>
      </c>
      <c r="R61" s="351" t="s">
        <v>486</v>
      </c>
      <c r="S61" s="351" t="s">
        <v>486</v>
      </c>
      <c r="T61" s="351" t="s">
        <v>486</v>
      </c>
      <c r="U61" s="351" t="s">
        <v>486</v>
      </c>
      <c r="V61" s="351" t="s">
        <v>486</v>
      </c>
      <c r="W61" s="351" t="s">
        <v>486</v>
      </c>
      <c r="X61" s="351" t="s">
        <v>486</v>
      </c>
      <c r="Y61" s="351" t="s">
        <v>486</v>
      </c>
      <c r="Z61" s="351" t="s">
        <v>486</v>
      </c>
      <c r="AA61" s="351" t="s">
        <v>486</v>
      </c>
      <c r="AB61" s="351" t="s">
        <v>486</v>
      </c>
      <c r="AC61" s="351" t="s">
        <v>486</v>
      </c>
    </row>
    <row r="62" spans="1:30" x14ac:dyDescent="0.25">
      <c r="A62" s="343" t="s">
        <v>220</v>
      </c>
      <c r="B62" s="40" t="s">
        <v>143</v>
      </c>
      <c r="C62" s="351" t="s">
        <v>486</v>
      </c>
      <c r="D62" s="351" t="s">
        <v>486</v>
      </c>
      <c r="E62" s="351" t="s">
        <v>486</v>
      </c>
      <c r="F62" s="351" t="s">
        <v>486</v>
      </c>
      <c r="G62" s="351" t="s">
        <v>486</v>
      </c>
      <c r="H62" s="351" t="s">
        <v>486</v>
      </c>
      <c r="I62" s="351" t="s">
        <v>486</v>
      </c>
      <c r="J62" s="351" t="s">
        <v>486</v>
      </c>
      <c r="K62" s="351" t="s">
        <v>486</v>
      </c>
      <c r="L62" s="351" t="s">
        <v>486</v>
      </c>
      <c r="M62" s="351" t="s">
        <v>486</v>
      </c>
      <c r="N62" s="351" t="s">
        <v>486</v>
      </c>
      <c r="O62" s="351" t="s">
        <v>486</v>
      </c>
      <c r="P62" s="351" t="s">
        <v>486</v>
      </c>
      <c r="Q62" s="351" t="s">
        <v>486</v>
      </c>
      <c r="R62" s="351" t="s">
        <v>486</v>
      </c>
      <c r="S62" s="351" t="s">
        <v>486</v>
      </c>
      <c r="T62" s="351" t="s">
        <v>486</v>
      </c>
      <c r="U62" s="351" t="s">
        <v>486</v>
      </c>
      <c r="V62" s="351" t="s">
        <v>486</v>
      </c>
      <c r="W62" s="351" t="s">
        <v>486</v>
      </c>
      <c r="X62" s="351" t="s">
        <v>486</v>
      </c>
      <c r="Y62" s="351" t="s">
        <v>486</v>
      </c>
      <c r="Z62" s="351" t="s">
        <v>486</v>
      </c>
      <c r="AA62" s="351" t="s">
        <v>486</v>
      </c>
      <c r="AB62" s="351" t="s">
        <v>486</v>
      </c>
      <c r="AC62" s="351" t="s">
        <v>486</v>
      </c>
    </row>
    <row r="63" spans="1:30" x14ac:dyDescent="0.25">
      <c r="A63" s="343" t="s">
        <v>221</v>
      </c>
      <c r="B63" s="40" t="s">
        <v>223</v>
      </c>
      <c r="C63" s="351" t="s">
        <v>486</v>
      </c>
      <c r="D63" s="351" t="s">
        <v>486</v>
      </c>
      <c r="E63" s="351" t="s">
        <v>486</v>
      </c>
      <c r="F63" s="351" t="s">
        <v>486</v>
      </c>
      <c r="G63" s="351" t="s">
        <v>486</v>
      </c>
      <c r="H63" s="351" t="s">
        <v>486</v>
      </c>
      <c r="I63" s="351" t="s">
        <v>486</v>
      </c>
      <c r="J63" s="351" t="s">
        <v>486</v>
      </c>
      <c r="K63" s="351" t="s">
        <v>486</v>
      </c>
      <c r="L63" s="351" t="s">
        <v>486</v>
      </c>
      <c r="M63" s="351" t="s">
        <v>486</v>
      </c>
      <c r="N63" s="351" t="s">
        <v>486</v>
      </c>
      <c r="O63" s="351" t="s">
        <v>486</v>
      </c>
      <c r="P63" s="351" t="s">
        <v>486</v>
      </c>
      <c r="Q63" s="351" t="s">
        <v>486</v>
      </c>
      <c r="R63" s="351" t="s">
        <v>486</v>
      </c>
      <c r="S63" s="351" t="s">
        <v>486</v>
      </c>
      <c r="T63" s="351" t="s">
        <v>486</v>
      </c>
      <c r="U63" s="351" t="s">
        <v>486</v>
      </c>
      <c r="V63" s="351" t="s">
        <v>486</v>
      </c>
      <c r="W63" s="351" t="s">
        <v>486</v>
      </c>
      <c r="X63" s="351" t="s">
        <v>486</v>
      </c>
      <c r="Y63" s="351" t="s">
        <v>486</v>
      </c>
      <c r="Z63" s="351" t="s">
        <v>486</v>
      </c>
      <c r="AA63" s="351" t="s">
        <v>486</v>
      </c>
      <c r="AB63" s="351" t="s">
        <v>486</v>
      </c>
      <c r="AC63" s="351" t="s">
        <v>486</v>
      </c>
    </row>
    <row r="64" spans="1:30" ht="18.75" x14ac:dyDescent="0.25">
      <c r="A64" s="343" t="s">
        <v>222</v>
      </c>
      <c r="B64" s="132" t="s">
        <v>121</v>
      </c>
      <c r="C64" s="351" t="s">
        <v>486</v>
      </c>
      <c r="D64" s="351" t="s">
        <v>486</v>
      </c>
      <c r="E64" s="351" t="s">
        <v>486</v>
      </c>
      <c r="F64" s="351" t="s">
        <v>486</v>
      </c>
      <c r="G64" s="351" t="s">
        <v>486</v>
      </c>
      <c r="H64" s="351" t="s">
        <v>486</v>
      </c>
      <c r="I64" s="351" t="s">
        <v>486</v>
      </c>
      <c r="J64" s="351" t="s">
        <v>486</v>
      </c>
      <c r="K64" s="351" t="s">
        <v>486</v>
      </c>
      <c r="L64" s="351" t="s">
        <v>486</v>
      </c>
      <c r="M64" s="351" t="s">
        <v>486</v>
      </c>
      <c r="N64" s="351" t="s">
        <v>486</v>
      </c>
      <c r="O64" s="351" t="s">
        <v>486</v>
      </c>
      <c r="P64" s="351" t="s">
        <v>486</v>
      </c>
      <c r="Q64" s="351" t="s">
        <v>486</v>
      </c>
      <c r="R64" s="351" t="s">
        <v>486</v>
      </c>
      <c r="S64" s="351" t="s">
        <v>486</v>
      </c>
      <c r="T64" s="351" t="s">
        <v>486</v>
      </c>
      <c r="U64" s="351" t="s">
        <v>486</v>
      </c>
      <c r="V64" s="351" t="s">
        <v>486</v>
      </c>
      <c r="W64" s="351" t="s">
        <v>486</v>
      </c>
      <c r="X64" s="351" t="s">
        <v>486</v>
      </c>
      <c r="Y64" s="351" t="s">
        <v>486</v>
      </c>
      <c r="Z64" s="351" t="s">
        <v>486</v>
      </c>
      <c r="AA64" s="351" t="s">
        <v>486</v>
      </c>
      <c r="AB64" s="351" t="s">
        <v>486</v>
      </c>
      <c r="AC64" s="351" t="s">
        <v>486</v>
      </c>
    </row>
    <row r="65" spans="1:28" x14ac:dyDescent="0.25">
      <c r="A65" s="37"/>
      <c r="B65" s="38"/>
      <c r="C65" s="38"/>
      <c r="D65" s="38"/>
      <c r="E65" s="38"/>
      <c r="F65" s="38"/>
      <c r="G65" s="38"/>
      <c r="H65" s="38"/>
      <c r="I65" s="38"/>
      <c r="J65" s="38"/>
      <c r="K65" s="38"/>
      <c r="L65" s="37"/>
      <c r="M65" s="37"/>
    </row>
    <row r="66" spans="1:28" ht="54" customHeight="1" x14ac:dyDescent="0.25">
      <c r="B66" s="292"/>
      <c r="C66" s="292"/>
      <c r="D66" s="292"/>
      <c r="E66" s="292"/>
      <c r="F66" s="292"/>
      <c r="G66" s="292"/>
      <c r="H66" s="292"/>
      <c r="I66" s="292"/>
      <c r="J66" s="35"/>
      <c r="K66" s="35"/>
      <c r="L66" s="36"/>
      <c r="M66" s="36"/>
      <c r="N66" s="36"/>
      <c r="O66" s="36"/>
      <c r="P66" s="36"/>
      <c r="Q66" s="36"/>
      <c r="R66" s="36"/>
      <c r="S66" s="36"/>
      <c r="T66" s="36"/>
      <c r="U66" s="36"/>
      <c r="V66" s="36"/>
      <c r="W66" s="36"/>
      <c r="X66" s="36"/>
      <c r="Y66" s="36"/>
      <c r="Z66" s="36"/>
      <c r="AA66" s="36"/>
      <c r="AB66" s="36"/>
    </row>
    <row r="68" spans="1:28" ht="50.25" customHeight="1" x14ac:dyDescent="0.25">
      <c r="B68" s="292"/>
      <c r="C68" s="292"/>
      <c r="D68" s="292"/>
      <c r="E68" s="292"/>
      <c r="F68" s="292"/>
      <c r="G68" s="292"/>
      <c r="H68" s="292"/>
      <c r="I68" s="292"/>
      <c r="J68" s="35"/>
      <c r="K68" s="35"/>
    </row>
    <row r="70" spans="1:28" ht="36.75" customHeight="1" x14ac:dyDescent="0.25">
      <c r="B70" s="292"/>
      <c r="C70" s="292"/>
      <c r="D70" s="292"/>
      <c r="E70" s="292"/>
      <c r="F70" s="292"/>
      <c r="G70" s="292"/>
      <c r="H70" s="292"/>
      <c r="I70" s="292"/>
      <c r="J70" s="35"/>
      <c r="K70" s="35"/>
    </row>
    <row r="71" spans="1:28" x14ac:dyDescent="0.25">
      <c r="N71" s="139"/>
    </row>
    <row r="72" spans="1:28" ht="51" customHeight="1" x14ac:dyDescent="0.25">
      <c r="B72" s="292"/>
      <c r="C72" s="292"/>
      <c r="D72" s="292"/>
      <c r="E72" s="292"/>
      <c r="F72" s="292"/>
      <c r="G72" s="292"/>
      <c r="H72" s="292"/>
      <c r="I72" s="292"/>
      <c r="J72" s="35"/>
      <c r="K72" s="35"/>
      <c r="N72" s="139"/>
    </row>
    <row r="73" spans="1:28" ht="32.25" customHeight="1" x14ac:dyDescent="0.25">
      <c r="B73" s="292"/>
      <c r="C73" s="292"/>
      <c r="D73" s="292"/>
      <c r="E73" s="292"/>
      <c r="F73" s="292"/>
      <c r="G73" s="292"/>
      <c r="H73" s="292"/>
      <c r="I73" s="292"/>
      <c r="J73" s="35"/>
      <c r="K73" s="35"/>
    </row>
    <row r="74" spans="1:28" ht="51.75" customHeight="1" x14ac:dyDescent="0.25">
      <c r="B74" s="292"/>
      <c r="C74" s="292"/>
      <c r="D74" s="292"/>
      <c r="E74" s="292"/>
      <c r="F74" s="292"/>
      <c r="G74" s="292"/>
      <c r="H74" s="292"/>
      <c r="I74" s="292"/>
      <c r="J74" s="35"/>
      <c r="K74" s="35"/>
    </row>
    <row r="75" spans="1:28" ht="21.75" customHeight="1" x14ac:dyDescent="0.25">
      <c r="B75" s="293"/>
      <c r="C75" s="293"/>
      <c r="D75" s="293"/>
      <c r="E75" s="293"/>
      <c r="F75" s="293"/>
      <c r="G75" s="293"/>
      <c r="H75" s="293"/>
      <c r="I75" s="293"/>
      <c r="J75" s="135"/>
      <c r="K75" s="135"/>
    </row>
    <row r="76" spans="1:28" ht="23.25" customHeight="1" x14ac:dyDescent="0.25"/>
    <row r="77" spans="1:28" ht="18.75" customHeight="1" x14ac:dyDescent="0.25">
      <c r="B77" s="291"/>
      <c r="C77" s="291"/>
      <c r="D77" s="291"/>
      <c r="E77" s="291"/>
      <c r="F77" s="291"/>
      <c r="G77" s="291"/>
      <c r="H77" s="291"/>
      <c r="I77" s="291"/>
      <c r="J77" s="38"/>
      <c r="K77" s="38"/>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B57">
    <cfRule type="cellIs" dxfId="1" priority="1" operator="equal">
      <formula>""</formula>
    </cfRule>
  </conditionalFormatting>
  <conditionalFormatting sqref="E20 G20 E22:F22">
    <cfRule type="cellIs" dxfId="0" priority="2" operator="equal">
      <formula>""</formula>
    </cfRule>
  </conditionalFormatting>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V26"/>
  <sheetViews>
    <sheetView topLeftCell="M11" zoomScale="55" zoomScaleNormal="55" zoomScaleSheetLayoutView="85" workbookViewId="0">
      <selection activeCell="Y26" sqref="Y26"/>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23" style="14" customWidth="1"/>
    <col min="24" max="25" width="10.7109375" style="14" customWidth="1"/>
    <col min="26" max="26" width="7.7109375" style="14" customWidth="1"/>
    <col min="27" max="30" width="10.7109375" style="14" customWidth="1"/>
    <col min="31" max="31" width="15.85546875" style="14" customWidth="1"/>
    <col min="32" max="32" width="16.7109375" style="14" customWidth="1"/>
    <col min="33" max="33" width="11.5703125" style="14" customWidth="1"/>
    <col min="34" max="34" width="14" style="14" customWidth="1"/>
    <col min="35" max="35" width="13.7109375" style="14" customWidth="1"/>
    <col min="36" max="36" width="16" style="14" customWidth="1"/>
    <col min="37" max="37" width="17" style="14" customWidth="1"/>
    <col min="38" max="38" width="12.28515625" style="14" customWidth="1"/>
    <col min="39" max="41" width="9.7109375" style="14" customWidth="1"/>
    <col min="42" max="42" width="13.7109375" style="14" customWidth="1"/>
    <col min="43" max="43" width="15.28515625"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05" t="s">
        <v>68</v>
      </c>
    </row>
    <row r="2" spans="1:48" ht="15.75" x14ac:dyDescent="0.25">
      <c r="AV2" s="25" t="s">
        <v>10</v>
      </c>
    </row>
    <row r="3" spans="1:48" ht="15.75" x14ac:dyDescent="0.25">
      <c r="AV3" s="25" t="s">
        <v>67</v>
      </c>
    </row>
    <row r="4" spans="1:48" ht="18.75" x14ac:dyDescent="0.3">
      <c r="AV4" s="11"/>
    </row>
    <row r="5" spans="1:48" ht="18.75" customHeight="1" x14ac:dyDescent="0.2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1"/>
    </row>
    <row r="7" spans="1:48" ht="18.75" x14ac:dyDescent="0.25">
      <c r="A7" s="202" t="s">
        <v>9</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c r="AT7" s="202"/>
      <c r="AU7" s="202"/>
      <c r="AV7" s="202"/>
    </row>
    <row r="8" spans="1:48" ht="18.75" x14ac:dyDescent="0.25">
      <c r="A8" s="202"/>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c r="AP8" s="202"/>
      <c r="AQ8" s="202"/>
      <c r="AR8" s="202"/>
      <c r="AS8" s="202"/>
      <c r="AT8" s="202"/>
      <c r="AU8" s="202"/>
      <c r="AV8" s="202"/>
    </row>
    <row r="9" spans="1:48" ht="18.75" x14ac:dyDescent="0.25">
      <c r="A9" s="201" t="str">
        <f>'1. паспорт местоположение'!A9:C9</f>
        <v>Акционерное общество "Братская электросетевая компания"</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c r="AS9" s="201"/>
      <c r="AT9" s="201"/>
      <c r="AU9" s="201"/>
      <c r="AV9" s="201"/>
    </row>
    <row r="10" spans="1:48" ht="15.75" x14ac:dyDescent="0.25">
      <c r="A10" s="199" t="s">
        <v>8</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c r="AS10" s="199"/>
      <c r="AT10" s="199"/>
      <c r="AU10" s="199"/>
      <c r="AV10" s="199"/>
    </row>
    <row r="11" spans="1:48" ht="18.75" x14ac:dyDescent="0.25">
      <c r="A11" s="202"/>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c r="AT11" s="202"/>
      <c r="AU11" s="202"/>
      <c r="AV11" s="202"/>
    </row>
    <row r="12" spans="1:48" ht="18.75" x14ac:dyDescent="0.25">
      <c r="A12" s="202" t="str">
        <f>'1. паспорт местоположение'!A12:C12</f>
        <v>O_1.5.2</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c r="AS12" s="202"/>
      <c r="AT12" s="202"/>
      <c r="AU12" s="202"/>
      <c r="AV12" s="202"/>
    </row>
    <row r="13" spans="1:48" ht="15.75" x14ac:dyDescent="0.25">
      <c r="A13" s="199" t="s">
        <v>7</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c r="AS13" s="199"/>
      <c r="AT13" s="199"/>
      <c r="AU13" s="199"/>
      <c r="AV13" s="199"/>
    </row>
    <row r="14" spans="1:48" ht="18.75"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c r="AP14" s="203"/>
      <c r="AQ14" s="203"/>
      <c r="AR14" s="203"/>
      <c r="AS14" s="203"/>
      <c r="AT14" s="203"/>
      <c r="AU14" s="203"/>
      <c r="AV14" s="203"/>
    </row>
    <row r="15" spans="1:48" ht="18.75" x14ac:dyDescent="0.25">
      <c r="A15" s="201"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row>
    <row r="16" spans="1:48"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row>
    <row r="18" spans="1:48" x14ac:dyDescent="0.25">
      <c r="A18" s="308" t="s">
        <v>463</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102"/>
      <c r="B19" s="102"/>
      <c r="C19" s="102"/>
      <c r="D19" s="102"/>
      <c r="E19" s="104"/>
      <c r="F19" s="104"/>
      <c r="G19" s="104"/>
      <c r="H19" s="104"/>
      <c r="I19" s="104"/>
      <c r="J19" s="104"/>
      <c r="K19" s="104"/>
      <c r="L19" s="104"/>
      <c r="M19" s="102"/>
      <c r="N19" s="102"/>
      <c r="O19" s="102"/>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row>
    <row r="20" spans="1:48" ht="58.5" customHeight="1" x14ac:dyDescent="0.25">
      <c r="A20" s="309" t="s">
        <v>52</v>
      </c>
      <c r="B20" s="312" t="s">
        <v>24</v>
      </c>
      <c r="C20" s="309" t="s">
        <v>51</v>
      </c>
      <c r="D20" s="309" t="s">
        <v>50</v>
      </c>
      <c r="E20" s="315" t="s">
        <v>474</v>
      </c>
      <c r="F20" s="316"/>
      <c r="G20" s="316"/>
      <c r="H20" s="316"/>
      <c r="I20" s="316"/>
      <c r="J20" s="316"/>
      <c r="K20" s="316"/>
      <c r="L20" s="317"/>
      <c r="M20" s="309" t="s">
        <v>49</v>
      </c>
      <c r="N20" s="309" t="s">
        <v>48</v>
      </c>
      <c r="O20" s="309" t="s">
        <v>47</v>
      </c>
      <c r="P20" s="318" t="s">
        <v>232</v>
      </c>
      <c r="Q20" s="318" t="s">
        <v>46</v>
      </c>
      <c r="R20" s="318" t="s">
        <v>45</v>
      </c>
      <c r="S20" s="318" t="s">
        <v>44</v>
      </c>
      <c r="T20" s="318"/>
      <c r="U20" s="319" t="s">
        <v>43</v>
      </c>
      <c r="V20" s="319" t="s">
        <v>42</v>
      </c>
      <c r="W20" s="318" t="s">
        <v>41</v>
      </c>
      <c r="X20" s="318" t="s">
        <v>40</v>
      </c>
      <c r="Y20" s="318" t="s">
        <v>39</v>
      </c>
      <c r="Z20" s="332" t="s">
        <v>38</v>
      </c>
      <c r="AA20" s="318" t="s">
        <v>37</v>
      </c>
      <c r="AB20" s="318" t="s">
        <v>36</v>
      </c>
      <c r="AC20" s="318" t="s">
        <v>35</v>
      </c>
      <c r="AD20" s="318" t="s">
        <v>34</v>
      </c>
      <c r="AE20" s="318" t="s">
        <v>33</v>
      </c>
      <c r="AF20" s="318" t="s">
        <v>32</v>
      </c>
      <c r="AG20" s="318"/>
      <c r="AH20" s="318"/>
      <c r="AI20" s="318"/>
      <c r="AJ20" s="318"/>
      <c r="AK20" s="318"/>
      <c r="AL20" s="318" t="s">
        <v>31</v>
      </c>
      <c r="AM20" s="318"/>
      <c r="AN20" s="318"/>
      <c r="AO20" s="318"/>
      <c r="AP20" s="318" t="s">
        <v>30</v>
      </c>
      <c r="AQ20" s="318"/>
      <c r="AR20" s="318" t="s">
        <v>29</v>
      </c>
      <c r="AS20" s="318" t="s">
        <v>28</v>
      </c>
      <c r="AT20" s="318" t="s">
        <v>27</v>
      </c>
      <c r="AU20" s="318" t="s">
        <v>26</v>
      </c>
      <c r="AV20" s="322" t="s">
        <v>25</v>
      </c>
    </row>
    <row r="21" spans="1:48" ht="64.5" customHeight="1" x14ac:dyDescent="0.25">
      <c r="A21" s="310"/>
      <c r="B21" s="313"/>
      <c r="C21" s="310"/>
      <c r="D21" s="310"/>
      <c r="E21" s="324" t="s">
        <v>23</v>
      </c>
      <c r="F21" s="326" t="s">
        <v>125</v>
      </c>
      <c r="G21" s="326" t="s">
        <v>124</v>
      </c>
      <c r="H21" s="326" t="s">
        <v>123</v>
      </c>
      <c r="I21" s="330" t="s">
        <v>398</v>
      </c>
      <c r="J21" s="330" t="s">
        <v>399</v>
      </c>
      <c r="K21" s="330" t="s">
        <v>400</v>
      </c>
      <c r="L21" s="326" t="s">
        <v>73</v>
      </c>
      <c r="M21" s="310"/>
      <c r="N21" s="310"/>
      <c r="O21" s="310"/>
      <c r="P21" s="318"/>
      <c r="Q21" s="318"/>
      <c r="R21" s="318"/>
      <c r="S21" s="328" t="s">
        <v>3</v>
      </c>
      <c r="T21" s="328" t="s">
        <v>11</v>
      </c>
      <c r="U21" s="319"/>
      <c r="V21" s="319"/>
      <c r="W21" s="318"/>
      <c r="X21" s="318"/>
      <c r="Y21" s="318"/>
      <c r="Z21" s="318"/>
      <c r="AA21" s="318"/>
      <c r="AB21" s="318"/>
      <c r="AC21" s="318"/>
      <c r="AD21" s="318"/>
      <c r="AE21" s="318"/>
      <c r="AF21" s="318" t="s">
        <v>22</v>
      </c>
      <c r="AG21" s="318"/>
      <c r="AH21" s="318" t="s">
        <v>21</v>
      </c>
      <c r="AI21" s="318"/>
      <c r="AJ21" s="309" t="s">
        <v>20</v>
      </c>
      <c r="AK21" s="309" t="s">
        <v>19</v>
      </c>
      <c r="AL21" s="309" t="s">
        <v>18</v>
      </c>
      <c r="AM21" s="309" t="s">
        <v>17</v>
      </c>
      <c r="AN21" s="309" t="s">
        <v>16</v>
      </c>
      <c r="AO21" s="309" t="s">
        <v>15</v>
      </c>
      <c r="AP21" s="309" t="s">
        <v>14</v>
      </c>
      <c r="AQ21" s="320" t="s">
        <v>11</v>
      </c>
      <c r="AR21" s="318"/>
      <c r="AS21" s="318"/>
      <c r="AT21" s="318"/>
      <c r="AU21" s="318"/>
      <c r="AV21" s="323"/>
    </row>
    <row r="22" spans="1:48" ht="96.75" customHeight="1" x14ac:dyDescent="0.25">
      <c r="A22" s="311"/>
      <c r="B22" s="314"/>
      <c r="C22" s="311"/>
      <c r="D22" s="311"/>
      <c r="E22" s="325"/>
      <c r="F22" s="327"/>
      <c r="G22" s="327"/>
      <c r="H22" s="327"/>
      <c r="I22" s="331"/>
      <c r="J22" s="331"/>
      <c r="K22" s="331"/>
      <c r="L22" s="327"/>
      <c r="M22" s="311"/>
      <c r="N22" s="311"/>
      <c r="O22" s="311"/>
      <c r="P22" s="318"/>
      <c r="Q22" s="318"/>
      <c r="R22" s="318"/>
      <c r="S22" s="329"/>
      <c r="T22" s="329"/>
      <c r="U22" s="319"/>
      <c r="V22" s="319"/>
      <c r="W22" s="318"/>
      <c r="X22" s="318"/>
      <c r="Y22" s="318"/>
      <c r="Z22" s="318"/>
      <c r="AA22" s="318"/>
      <c r="AB22" s="318"/>
      <c r="AC22" s="318"/>
      <c r="AD22" s="318"/>
      <c r="AE22" s="318"/>
      <c r="AF22" s="94" t="s">
        <v>13</v>
      </c>
      <c r="AG22" s="94" t="s">
        <v>12</v>
      </c>
      <c r="AH22" s="95" t="s">
        <v>3</v>
      </c>
      <c r="AI22" s="95" t="s">
        <v>11</v>
      </c>
      <c r="AJ22" s="311"/>
      <c r="AK22" s="311"/>
      <c r="AL22" s="311"/>
      <c r="AM22" s="311"/>
      <c r="AN22" s="311"/>
      <c r="AO22" s="311"/>
      <c r="AP22" s="311"/>
      <c r="AQ22" s="321"/>
      <c r="AR22" s="318"/>
      <c r="AS22" s="318"/>
      <c r="AT22" s="318"/>
      <c r="AU22" s="318"/>
      <c r="AV22" s="323"/>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139.5" customHeight="1" x14ac:dyDescent="0.2">
      <c r="A24" s="163">
        <v>1</v>
      </c>
      <c r="B24" s="164" t="s">
        <v>543</v>
      </c>
      <c r="C24" s="164" t="s">
        <v>542</v>
      </c>
      <c r="D24" s="186" t="s">
        <v>486</v>
      </c>
      <c r="E24" s="163" t="s">
        <v>486</v>
      </c>
      <c r="F24" s="163" t="s">
        <v>486</v>
      </c>
      <c r="G24" s="163" t="s">
        <v>486</v>
      </c>
      <c r="H24" s="163" t="s">
        <v>486</v>
      </c>
      <c r="I24" s="163" t="s">
        <v>486</v>
      </c>
      <c r="J24" s="163" t="s">
        <v>486</v>
      </c>
      <c r="K24" s="163" t="s">
        <v>486</v>
      </c>
      <c r="L24" s="163" t="s">
        <v>486</v>
      </c>
      <c r="M24" s="187" t="s">
        <v>161</v>
      </c>
      <c r="N24" s="187" t="s">
        <v>560</v>
      </c>
      <c r="O24" s="188" t="str">
        <f>B24</f>
        <v>АО "БЭСК"</v>
      </c>
      <c r="P24" s="188">
        <f>3808.41833/1.2</f>
        <v>3173.6819416666667</v>
      </c>
      <c r="Q24" s="180" t="s">
        <v>486</v>
      </c>
      <c r="R24" s="163">
        <f>3808.41833/1.2</f>
        <v>3173.6819416666667</v>
      </c>
      <c r="S24" s="164" t="s">
        <v>563</v>
      </c>
      <c r="T24" s="164" t="s">
        <v>563</v>
      </c>
      <c r="U24" s="179">
        <v>3</v>
      </c>
      <c r="V24" s="179">
        <v>3</v>
      </c>
      <c r="W24" s="178" t="s">
        <v>565</v>
      </c>
      <c r="X24" s="178" t="s">
        <v>566</v>
      </c>
      <c r="Y24" s="179" t="s">
        <v>486</v>
      </c>
      <c r="Z24" s="179" t="s">
        <v>486</v>
      </c>
      <c r="AA24" s="179" t="s">
        <v>486</v>
      </c>
      <c r="AB24" s="179" t="s">
        <v>486</v>
      </c>
      <c r="AC24" s="178" t="s">
        <v>567</v>
      </c>
      <c r="AD24" s="163">
        <v>824.12699999999995</v>
      </c>
      <c r="AE24" s="184" t="s">
        <v>486</v>
      </c>
      <c r="AF24" s="184">
        <v>32514518184</v>
      </c>
      <c r="AG24" s="185" t="s">
        <v>564</v>
      </c>
      <c r="AH24" s="186">
        <v>45705</v>
      </c>
      <c r="AI24" s="186">
        <v>45705</v>
      </c>
      <c r="AJ24" s="181">
        <v>45712</v>
      </c>
      <c r="AK24" s="181">
        <v>45715</v>
      </c>
      <c r="AL24" s="179" t="s">
        <v>486</v>
      </c>
      <c r="AM24" s="179" t="s">
        <v>486</v>
      </c>
      <c r="AN24" s="179" t="s">
        <v>486</v>
      </c>
      <c r="AO24" s="179" t="s">
        <v>486</v>
      </c>
      <c r="AP24" s="181">
        <v>45726</v>
      </c>
      <c r="AQ24" s="181">
        <v>45726</v>
      </c>
      <c r="AR24" s="181">
        <v>45726</v>
      </c>
      <c r="AS24" s="181">
        <v>45726</v>
      </c>
      <c r="AT24" s="181">
        <v>46022</v>
      </c>
      <c r="AU24" s="184" t="s">
        <v>486</v>
      </c>
      <c r="AV24" s="180" t="s">
        <v>573</v>
      </c>
    </row>
    <row r="25" spans="1:48" s="15" customFormat="1" ht="175.5" customHeight="1" x14ac:dyDescent="0.2">
      <c r="A25" s="179">
        <v>2</v>
      </c>
      <c r="B25" s="164" t="s">
        <v>543</v>
      </c>
      <c r="C25" s="180" t="s">
        <v>561</v>
      </c>
      <c r="D25" s="181" t="s">
        <v>486</v>
      </c>
      <c r="E25" s="179" t="s">
        <v>562</v>
      </c>
      <c r="F25" s="180" t="s">
        <v>486</v>
      </c>
      <c r="G25" s="180" t="s">
        <v>486</v>
      </c>
      <c r="H25" s="180" t="s">
        <v>486</v>
      </c>
      <c r="I25" s="180" t="s">
        <v>486</v>
      </c>
      <c r="J25" s="180" t="s">
        <v>486</v>
      </c>
      <c r="K25" s="180" t="s">
        <v>486</v>
      </c>
      <c r="L25" s="164" t="s">
        <v>486</v>
      </c>
      <c r="M25" s="180" t="s">
        <v>161</v>
      </c>
      <c r="N25" s="164" t="s">
        <v>568</v>
      </c>
      <c r="O25" s="182" t="str">
        <f t="shared" ref="O25" si="41">B25</f>
        <v>АО "БЭСК"</v>
      </c>
      <c r="P25" s="183">
        <f>4280.33333/1.02</f>
        <v>4196.4052254901962</v>
      </c>
      <c r="Q25" s="184" t="s">
        <v>486</v>
      </c>
      <c r="R25" s="183">
        <f>4280.33333/1.2</f>
        <v>3566.944441666667</v>
      </c>
      <c r="S25" s="164" t="s">
        <v>569</v>
      </c>
      <c r="T25" s="164" t="s">
        <v>569</v>
      </c>
      <c r="U25" s="179">
        <v>2</v>
      </c>
      <c r="V25" s="179">
        <v>2</v>
      </c>
      <c r="W25" s="182" t="s">
        <v>570</v>
      </c>
      <c r="X25" s="164" t="s">
        <v>571</v>
      </c>
      <c r="Y25" s="179" t="s">
        <v>486</v>
      </c>
      <c r="Z25" s="179" t="s">
        <v>486</v>
      </c>
      <c r="AA25" s="179" t="s">
        <v>486</v>
      </c>
      <c r="AB25" s="179" t="s">
        <v>486</v>
      </c>
      <c r="AC25" s="182" t="s">
        <v>572</v>
      </c>
      <c r="AD25" s="183">
        <v>4000</v>
      </c>
      <c r="AE25" s="184" t="s">
        <v>486</v>
      </c>
      <c r="AF25" s="184">
        <v>32515047408</v>
      </c>
      <c r="AG25" s="185" t="s">
        <v>564</v>
      </c>
      <c r="AH25" s="186">
        <v>45855</v>
      </c>
      <c r="AI25" s="186">
        <v>45855</v>
      </c>
      <c r="AJ25" s="181">
        <v>45867</v>
      </c>
      <c r="AK25" s="181">
        <v>45874</v>
      </c>
      <c r="AL25" s="179" t="s">
        <v>486</v>
      </c>
      <c r="AM25" s="179" t="s">
        <v>486</v>
      </c>
      <c r="AN25" s="179" t="s">
        <v>486</v>
      </c>
      <c r="AO25" s="179" t="s">
        <v>486</v>
      </c>
      <c r="AP25" s="181">
        <v>45880</v>
      </c>
      <c r="AQ25" s="181">
        <v>45880</v>
      </c>
      <c r="AR25" s="181">
        <v>45880</v>
      </c>
      <c r="AS25" s="181">
        <v>45880</v>
      </c>
      <c r="AT25" s="181">
        <v>45910</v>
      </c>
      <c r="AU25" s="184" t="s">
        <v>486</v>
      </c>
      <c r="AV25" s="180" t="s">
        <v>574</v>
      </c>
    </row>
    <row r="26" spans="1:48" s="15" customFormat="1" ht="175.5" customHeight="1" x14ac:dyDescent="0.2">
      <c r="A26" s="179">
        <v>3</v>
      </c>
      <c r="B26" s="164" t="s">
        <v>543</v>
      </c>
      <c r="C26" s="180" t="s">
        <v>561</v>
      </c>
      <c r="D26" s="181" t="s">
        <v>486</v>
      </c>
      <c r="E26" s="179" t="s">
        <v>562</v>
      </c>
      <c r="F26" s="180" t="s">
        <v>486</v>
      </c>
      <c r="G26" s="180" t="s">
        <v>486</v>
      </c>
      <c r="H26" s="180" t="s">
        <v>486</v>
      </c>
      <c r="I26" s="180" t="s">
        <v>486</v>
      </c>
      <c r="J26" s="180" t="s">
        <v>486</v>
      </c>
      <c r="K26" s="180" t="s">
        <v>486</v>
      </c>
      <c r="L26" s="164" t="s">
        <v>486</v>
      </c>
      <c r="M26" s="180" t="s">
        <v>161</v>
      </c>
      <c r="N26" s="164" t="s">
        <v>581</v>
      </c>
      <c r="O26" s="182" t="str">
        <f t="shared" ref="O26" si="42">B26</f>
        <v>АО "БЭСК"</v>
      </c>
      <c r="P26" s="183">
        <f>1268.33333/1.2</f>
        <v>1056.9444416666668</v>
      </c>
      <c r="Q26" s="184" t="s">
        <v>486</v>
      </c>
      <c r="R26" s="183">
        <f>1268.333333/1.2</f>
        <v>1056.9444441666667</v>
      </c>
      <c r="S26" s="164" t="s">
        <v>563</v>
      </c>
      <c r="T26" s="164" t="s">
        <v>563</v>
      </c>
      <c r="U26" s="179">
        <v>2</v>
      </c>
      <c r="V26" s="179">
        <v>2</v>
      </c>
      <c r="W26" s="182" t="s">
        <v>575</v>
      </c>
      <c r="X26" s="164" t="s">
        <v>576</v>
      </c>
      <c r="Y26" s="179" t="s">
        <v>486</v>
      </c>
      <c r="Z26" s="179" t="s">
        <v>486</v>
      </c>
      <c r="AA26" s="179" t="s">
        <v>486</v>
      </c>
      <c r="AB26" s="179" t="s">
        <v>486</v>
      </c>
      <c r="AC26" s="182" t="s">
        <v>577</v>
      </c>
      <c r="AD26" s="183">
        <v>1230.2850000000001</v>
      </c>
      <c r="AE26" s="184" t="s">
        <v>486</v>
      </c>
      <c r="AF26" s="184">
        <v>32515030393</v>
      </c>
      <c r="AG26" s="185" t="s">
        <v>564</v>
      </c>
      <c r="AH26" s="186">
        <v>45849</v>
      </c>
      <c r="AI26" s="186">
        <v>45849</v>
      </c>
      <c r="AJ26" s="181">
        <v>45856</v>
      </c>
      <c r="AK26" s="181">
        <v>45856</v>
      </c>
      <c r="AL26" s="179" t="s">
        <v>486</v>
      </c>
      <c r="AM26" s="179" t="s">
        <v>486</v>
      </c>
      <c r="AN26" s="179" t="s">
        <v>486</v>
      </c>
      <c r="AO26" s="179" t="s">
        <v>486</v>
      </c>
      <c r="AP26" s="181">
        <v>45862</v>
      </c>
      <c r="AQ26" s="181">
        <v>45862</v>
      </c>
      <c r="AR26" s="181">
        <v>45862</v>
      </c>
      <c r="AS26" s="181">
        <v>45862</v>
      </c>
      <c r="AT26" s="181">
        <v>45876</v>
      </c>
      <c r="AU26" s="184" t="s">
        <v>486</v>
      </c>
      <c r="AV26" s="180" t="s">
        <v>578</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hyperlinks>
    <hyperlink ref="AG25" r:id="rId1" xr:uid="{5B476686-37F8-4009-BE08-2E69BD7A17A0}"/>
    <hyperlink ref="AG24" r:id="rId2" xr:uid="{225981BD-5E6B-4A70-BF74-F72E965BF4BE}"/>
    <hyperlink ref="AG26" r:id="rId3" xr:uid="{315194DD-D9E2-4C18-9B3C-805F4C8A0C04}"/>
  </hyperlinks>
  <printOptions horizontalCentered="1"/>
  <pageMargins left="0.59055118110236227" right="0.59055118110236227" top="0.59055118110236227" bottom="0.59055118110236227" header="0" footer="0"/>
  <pageSetup paperSize="8" scale="24"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U83"/>
  <sheetViews>
    <sheetView zoomScaleSheetLayoutView="100" workbookViewId="0">
      <selection activeCell="D54" sqref="D54:K77"/>
    </sheetView>
  </sheetViews>
  <sheetFormatPr defaultRowHeight="15.75" x14ac:dyDescent="0.25"/>
  <cols>
    <col min="1" max="2" width="66.140625" style="85" customWidth="1"/>
    <col min="3" max="3" width="9.140625" style="34"/>
    <col min="4" max="4" width="9.140625" style="135"/>
    <col min="5" max="256" width="9.140625" style="34"/>
    <col min="257" max="258" width="66.140625" style="34" customWidth="1"/>
    <col min="259" max="512" width="9.140625" style="34"/>
    <col min="513" max="514" width="66.140625" style="34" customWidth="1"/>
    <col min="515" max="768" width="9.140625" style="34"/>
    <col min="769" max="770" width="66.140625" style="34" customWidth="1"/>
    <col min="771" max="1024" width="9.140625" style="34"/>
    <col min="1025" max="1026" width="66.140625" style="34" customWidth="1"/>
    <col min="1027" max="1280" width="9.140625" style="34"/>
    <col min="1281" max="1282" width="66.140625" style="34" customWidth="1"/>
    <col min="1283" max="1536" width="9.140625" style="34"/>
    <col min="1537" max="1538" width="66.140625" style="34" customWidth="1"/>
    <col min="1539" max="1792" width="9.140625" style="34"/>
    <col min="1793" max="1794" width="66.140625" style="34" customWidth="1"/>
    <col min="1795" max="2048" width="9.140625" style="34"/>
    <col min="2049" max="2050" width="66.140625" style="34" customWidth="1"/>
    <col min="2051" max="2304" width="9.140625" style="34"/>
    <col min="2305" max="2306" width="66.140625" style="34" customWidth="1"/>
    <col min="2307" max="2560" width="9.140625" style="34"/>
    <col min="2561" max="2562" width="66.140625" style="34" customWidth="1"/>
    <col min="2563" max="2816" width="9.140625" style="34"/>
    <col min="2817" max="2818" width="66.140625" style="34" customWidth="1"/>
    <col min="2819" max="3072" width="9.140625" style="34"/>
    <col min="3073" max="3074" width="66.140625" style="34" customWidth="1"/>
    <col min="3075" max="3328" width="9.140625" style="34"/>
    <col min="3329" max="3330" width="66.140625" style="34" customWidth="1"/>
    <col min="3331" max="3584" width="9.140625" style="34"/>
    <col min="3585" max="3586" width="66.140625" style="34" customWidth="1"/>
    <col min="3587" max="3840" width="9.140625" style="34"/>
    <col min="3841" max="3842" width="66.140625" style="34" customWidth="1"/>
    <col min="3843" max="4096" width="9.140625" style="34"/>
    <col min="4097" max="4098" width="66.140625" style="34" customWidth="1"/>
    <col min="4099" max="4352" width="9.140625" style="34"/>
    <col min="4353" max="4354" width="66.140625" style="34" customWidth="1"/>
    <col min="4355" max="4608" width="9.140625" style="34"/>
    <col min="4609" max="4610" width="66.140625" style="34" customWidth="1"/>
    <col min="4611" max="4864" width="9.140625" style="34"/>
    <col min="4865" max="4866" width="66.140625" style="34" customWidth="1"/>
    <col min="4867" max="5120" width="9.140625" style="34"/>
    <col min="5121" max="5122" width="66.140625" style="34" customWidth="1"/>
    <col min="5123" max="5376" width="9.140625" style="34"/>
    <col min="5377" max="5378" width="66.140625" style="34" customWidth="1"/>
    <col min="5379" max="5632" width="9.140625" style="34"/>
    <col min="5633" max="5634" width="66.140625" style="34" customWidth="1"/>
    <col min="5635" max="5888" width="9.140625" style="34"/>
    <col min="5889" max="5890" width="66.140625" style="34" customWidth="1"/>
    <col min="5891" max="6144" width="9.140625" style="34"/>
    <col min="6145" max="6146" width="66.140625" style="34" customWidth="1"/>
    <col min="6147" max="6400" width="9.140625" style="34"/>
    <col min="6401" max="6402" width="66.140625" style="34" customWidth="1"/>
    <col min="6403" max="6656" width="9.140625" style="34"/>
    <col min="6657" max="6658" width="66.140625" style="34" customWidth="1"/>
    <col min="6659" max="6912" width="9.140625" style="34"/>
    <col min="6913" max="6914" width="66.140625" style="34" customWidth="1"/>
    <col min="6915" max="7168" width="9.140625" style="34"/>
    <col min="7169" max="7170" width="66.140625" style="34" customWidth="1"/>
    <col min="7171" max="7424" width="9.140625" style="34"/>
    <col min="7425" max="7426" width="66.140625" style="34" customWidth="1"/>
    <col min="7427" max="7680" width="9.140625" style="34"/>
    <col min="7681" max="7682" width="66.140625" style="34" customWidth="1"/>
    <col min="7683" max="7936" width="9.140625" style="34"/>
    <col min="7937" max="7938" width="66.140625" style="34" customWidth="1"/>
    <col min="7939" max="8192" width="9.140625" style="34"/>
    <col min="8193" max="8194" width="66.140625" style="34" customWidth="1"/>
    <col min="8195" max="8448" width="9.140625" style="34"/>
    <col min="8449" max="8450" width="66.140625" style="34" customWidth="1"/>
    <col min="8451" max="8704" width="9.140625" style="34"/>
    <col min="8705" max="8706" width="66.140625" style="34" customWidth="1"/>
    <col min="8707" max="8960" width="9.140625" style="34"/>
    <col min="8961" max="8962" width="66.140625" style="34" customWidth="1"/>
    <col min="8963" max="9216" width="9.140625" style="34"/>
    <col min="9217" max="9218" width="66.140625" style="34" customWidth="1"/>
    <col min="9219" max="9472" width="9.140625" style="34"/>
    <col min="9473" max="9474" width="66.140625" style="34" customWidth="1"/>
    <col min="9475" max="9728" width="9.140625" style="34"/>
    <col min="9729" max="9730" width="66.140625" style="34" customWidth="1"/>
    <col min="9731" max="9984" width="9.140625" style="34"/>
    <col min="9985" max="9986" width="66.140625" style="34" customWidth="1"/>
    <col min="9987" max="10240" width="9.140625" style="34"/>
    <col min="10241" max="10242" width="66.140625" style="34" customWidth="1"/>
    <col min="10243" max="10496" width="9.140625" style="34"/>
    <col min="10497" max="10498" width="66.140625" style="34" customWidth="1"/>
    <col min="10499" max="10752" width="9.140625" style="34"/>
    <col min="10753" max="10754" width="66.140625" style="34" customWidth="1"/>
    <col min="10755" max="11008" width="9.140625" style="34"/>
    <col min="11009" max="11010" width="66.140625" style="34" customWidth="1"/>
    <col min="11011" max="11264" width="9.140625" style="34"/>
    <col min="11265" max="11266" width="66.140625" style="34" customWidth="1"/>
    <col min="11267" max="11520" width="9.140625" style="34"/>
    <col min="11521" max="11522" width="66.140625" style="34" customWidth="1"/>
    <col min="11523" max="11776" width="9.140625" style="34"/>
    <col min="11777" max="11778" width="66.140625" style="34" customWidth="1"/>
    <col min="11779" max="12032" width="9.140625" style="34"/>
    <col min="12033" max="12034" width="66.140625" style="34" customWidth="1"/>
    <col min="12035" max="12288" width="9.140625" style="34"/>
    <col min="12289" max="12290" width="66.140625" style="34" customWidth="1"/>
    <col min="12291" max="12544" width="9.140625" style="34"/>
    <col min="12545" max="12546" width="66.140625" style="34" customWidth="1"/>
    <col min="12547" max="12800" width="9.140625" style="34"/>
    <col min="12801" max="12802" width="66.140625" style="34" customWidth="1"/>
    <col min="12803" max="13056" width="9.140625" style="34"/>
    <col min="13057" max="13058" width="66.140625" style="34" customWidth="1"/>
    <col min="13059" max="13312" width="9.140625" style="34"/>
    <col min="13313" max="13314" width="66.140625" style="34" customWidth="1"/>
    <col min="13315" max="13568" width="9.140625" style="34"/>
    <col min="13569" max="13570" width="66.140625" style="34" customWidth="1"/>
    <col min="13571" max="13824" width="9.140625" style="34"/>
    <col min="13825" max="13826" width="66.140625" style="34" customWidth="1"/>
    <col min="13827" max="14080" width="9.140625" style="34"/>
    <col min="14081" max="14082" width="66.140625" style="34" customWidth="1"/>
    <col min="14083" max="14336" width="9.140625" style="34"/>
    <col min="14337" max="14338" width="66.140625" style="34" customWidth="1"/>
    <col min="14339" max="14592" width="9.140625" style="34"/>
    <col min="14593" max="14594" width="66.140625" style="34" customWidth="1"/>
    <col min="14595" max="14848" width="9.140625" style="34"/>
    <col min="14849" max="14850" width="66.140625" style="34" customWidth="1"/>
    <col min="14851" max="15104" width="9.140625" style="34"/>
    <col min="15105" max="15106" width="66.140625" style="34" customWidth="1"/>
    <col min="15107" max="15360" width="9.140625" style="34"/>
    <col min="15361" max="15362" width="66.140625" style="34" customWidth="1"/>
    <col min="15363" max="15616" width="9.140625" style="34"/>
    <col min="15617" max="15618" width="66.140625" style="34" customWidth="1"/>
    <col min="15619" max="15872" width="9.140625" style="34"/>
    <col min="15873" max="15874" width="66.140625" style="34" customWidth="1"/>
    <col min="15875" max="16128" width="9.140625" style="34"/>
    <col min="16129" max="16130" width="66.140625" style="34" customWidth="1"/>
    <col min="16131" max="16384" width="9.140625" style="34"/>
  </cols>
  <sheetData>
    <row r="1" spans="1:21" x14ac:dyDescent="0.25">
      <c r="B1" s="105" t="s">
        <v>68</v>
      </c>
    </row>
    <row r="2" spans="1:21" x14ac:dyDescent="0.25">
      <c r="B2" s="25" t="s">
        <v>10</v>
      </c>
    </row>
    <row r="3" spans="1:21" x14ac:dyDescent="0.25">
      <c r="B3" s="25" t="s">
        <v>480</v>
      </c>
    </row>
    <row r="4" spans="1:21" x14ac:dyDescent="0.25">
      <c r="B4" s="25"/>
    </row>
    <row r="5" spans="1:21" ht="18.75" x14ac:dyDescent="0.3">
      <c r="A5" s="334" t="str">
        <f>'1. паспорт местоположение'!A5:C5</f>
        <v>Год раскрытия информации: 2025 год</v>
      </c>
      <c r="B5" s="334"/>
      <c r="C5" s="44"/>
      <c r="D5" s="171"/>
      <c r="E5" s="44"/>
      <c r="F5" s="44"/>
      <c r="G5" s="44"/>
      <c r="H5" s="44"/>
    </row>
    <row r="6" spans="1:21" ht="18.75" x14ac:dyDescent="0.3">
      <c r="A6" s="96"/>
      <c r="B6" s="96"/>
      <c r="C6" s="96"/>
      <c r="D6" s="171"/>
      <c r="E6" s="96"/>
      <c r="F6" s="96"/>
      <c r="G6" s="96"/>
      <c r="H6" s="96"/>
    </row>
    <row r="7" spans="1:21" ht="18.75" x14ac:dyDescent="0.25">
      <c r="A7" s="202" t="s">
        <v>9</v>
      </c>
      <c r="B7" s="202"/>
      <c r="C7" s="9"/>
      <c r="D7" s="172"/>
      <c r="E7" s="9"/>
      <c r="F7" s="9"/>
      <c r="G7" s="9"/>
      <c r="H7" s="9"/>
    </row>
    <row r="8" spans="1:21" ht="18.75" x14ac:dyDescent="0.25">
      <c r="A8" s="9"/>
      <c r="B8" s="9"/>
      <c r="C8" s="9"/>
      <c r="D8" s="172"/>
      <c r="E8" s="9"/>
      <c r="F8" s="9"/>
      <c r="G8" s="9"/>
      <c r="H8" s="9"/>
    </row>
    <row r="9" spans="1:21" ht="18.75" x14ac:dyDescent="0.25">
      <c r="A9" s="201" t="str">
        <f>'1. паспорт местоположение'!A9:C9</f>
        <v>Акционерное общество "Братская электросетевая компания"</v>
      </c>
      <c r="B9" s="201"/>
      <c r="C9" s="6"/>
      <c r="D9" s="173"/>
      <c r="E9" s="6"/>
      <c r="F9" s="6"/>
      <c r="G9" s="6"/>
      <c r="H9" s="6"/>
    </row>
    <row r="10" spans="1:21" x14ac:dyDescent="0.25">
      <c r="A10" s="199" t="s">
        <v>8</v>
      </c>
      <c r="B10" s="199"/>
      <c r="C10" s="4"/>
      <c r="D10" s="174"/>
      <c r="E10" s="4"/>
      <c r="F10" s="4"/>
      <c r="G10" s="4"/>
      <c r="H10" s="4"/>
    </row>
    <row r="11" spans="1:21" ht="18.75" x14ac:dyDescent="0.25">
      <c r="A11" s="9"/>
      <c r="B11" s="9"/>
      <c r="C11" s="9"/>
      <c r="D11" s="172"/>
      <c r="E11" s="9"/>
      <c r="F11" s="9"/>
      <c r="G11" s="9"/>
      <c r="H11" s="9"/>
    </row>
    <row r="12" spans="1:21" ht="18.75" x14ac:dyDescent="0.25">
      <c r="A12" s="202" t="str">
        <f>'1. паспорт местоположение'!A12:C12</f>
        <v>O_1.5.2</v>
      </c>
      <c r="B12" s="202"/>
      <c r="C12" s="5"/>
      <c r="D12" s="175"/>
      <c r="E12" s="5"/>
      <c r="F12" s="5"/>
      <c r="G12" s="5"/>
      <c r="H12" s="5"/>
      <c r="I12" s="5"/>
      <c r="J12" s="5"/>
      <c r="K12" s="5"/>
      <c r="L12" s="5"/>
      <c r="M12" s="5"/>
      <c r="N12" s="5"/>
      <c r="O12" s="5"/>
      <c r="P12" s="5"/>
      <c r="Q12" s="5"/>
      <c r="R12" s="5"/>
      <c r="S12" s="5"/>
      <c r="T12" s="5"/>
      <c r="U12" s="5"/>
    </row>
    <row r="13" spans="1:21" x14ac:dyDescent="0.25">
      <c r="A13" s="199" t="s">
        <v>7</v>
      </c>
      <c r="B13" s="199"/>
      <c r="C13" s="4"/>
      <c r="D13" s="174"/>
      <c r="E13" s="4"/>
      <c r="F13" s="4"/>
      <c r="G13" s="4"/>
      <c r="H13" s="4"/>
      <c r="I13" s="4"/>
      <c r="J13" s="4"/>
      <c r="K13" s="4"/>
      <c r="L13" s="4"/>
      <c r="M13" s="4"/>
      <c r="N13" s="4"/>
      <c r="O13" s="4"/>
      <c r="P13" s="4"/>
      <c r="Q13" s="4"/>
      <c r="R13" s="4"/>
      <c r="S13" s="4"/>
      <c r="T13" s="4"/>
      <c r="U13" s="4"/>
    </row>
    <row r="14" spans="1:21" ht="18.75" x14ac:dyDescent="0.3">
      <c r="A14" s="8"/>
      <c r="B14" s="8"/>
      <c r="C14" s="8"/>
      <c r="D14" s="176"/>
      <c r="E14" s="8"/>
      <c r="F14" s="8"/>
      <c r="G14" s="8"/>
      <c r="H14" s="8"/>
      <c r="I14" s="8"/>
      <c r="J14" s="42"/>
      <c r="K14" s="42"/>
      <c r="L14" s="42"/>
      <c r="M14" s="42"/>
      <c r="N14" s="42"/>
      <c r="O14" s="42"/>
      <c r="P14" s="42"/>
      <c r="Q14" s="42"/>
      <c r="R14" s="42"/>
      <c r="S14" s="42"/>
      <c r="T14" s="42"/>
      <c r="U14" s="42"/>
    </row>
    <row r="15" spans="1:21" ht="37.5" customHeight="1" x14ac:dyDescent="0.25">
      <c r="A15" s="200"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5" s="200"/>
      <c r="C15" s="5"/>
      <c r="D15" s="175"/>
      <c r="E15" s="5"/>
      <c r="F15" s="5"/>
      <c r="G15" s="5"/>
      <c r="H15" s="5"/>
      <c r="I15" s="5"/>
      <c r="J15" s="5"/>
      <c r="K15" s="5"/>
      <c r="L15" s="5"/>
      <c r="M15" s="5"/>
      <c r="N15" s="5"/>
      <c r="O15" s="5"/>
      <c r="P15" s="5"/>
      <c r="Q15" s="5"/>
      <c r="R15" s="5"/>
      <c r="S15" s="5"/>
      <c r="T15" s="5"/>
      <c r="U15" s="5"/>
    </row>
    <row r="16" spans="1:21" x14ac:dyDescent="0.25">
      <c r="A16" s="199" t="s">
        <v>6</v>
      </c>
      <c r="B16" s="199"/>
      <c r="C16" s="4"/>
      <c r="D16" s="174"/>
      <c r="E16" s="4"/>
      <c r="F16" s="4"/>
      <c r="G16" s="4"/>
      <c r="H16" s="4"/>
    </row>
    <row r="17" spans="1:15" x14ac:dyDescent="0.25">
      <c r="B17" s="86"/>
    </row>
    <row r="18" spans="1:15" ht="33.75" customHeight="1" x14ac:dyDescent="0.3">
      <c r="A18" s="333" t="s">
        <v>464</v>
      </c>
      <c r="B18" s="298"/>
    </row>
    <row r="19" spans="1:15" x14ac:dyDescent="0.25">
      <c r="B19" s="25"/>
    </row>
    <row r="20" spans="1:15" x14ac:dyDescent="0.25">
      <c r="B20" s="87"/>
    </row>
    <row r="21" spans="1:15" ht="60" x14ac:dyDescent="0.25">
      <c r="A21" s="118" t="s">
        <v>349</v>
      </c>
      <c r="B21" s="167" t="str">
        <f>A15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D21" s="363"/>
      <c r="E21" s="362"/>
      <c r="F21" s="362"/>
      <c r="G21" s="362"/>
      <c r="H21" s="362"/>
      <c r="I21" s="362"/>
      <c r="J21" s="362"/>
      <c r="K21" s="362"/>
      <c r="L21" s="362"/>
      <c r="M21" s="362"/>
      <c r="N21" s="362"/>
      <c r="O21" s="362"/>
    </row>
    <row r="22" spans="1:15" x14ac:dyDescent="0.25">
      <c r="A22" s="166" t="s">
        <v>350</v>
      </c>
      <c r="B22" s="169" t="s">
        <v>544</v>
      </c>
      <c r="D22" s="363"/>
      <c r="E22" s="362"/>
      <c r="F22" s="362"/>
      <c r="G22" s="362"/>
      <c r="H22" s="362"/>
      <c r="I22" s="362"/>
      <c r="J22" s="362"/>
      <c r="K22" s="362"/>
      <c r="L22" s="362"/>
      <c r="M22" s="362"/>
      <c r="N22" s="362"/>
      <c r="O22" s="362"/>
    </row>
    <row r="23" spans="1:15" x14ac:dyDescent="0.25">
      <c r="A23" s="118" t="s">
        <v>317</v>
      </c>
      <c r="B23" s="168" t="s">
        <v>488</v>
      </c>
      <c r="D23" s="364" t="s">
        <v>547</v>
      </c>
      <c r="E23" s="362"/>
      <c r="F23" s="362"/>
      <c r="G23" s="362"/>
      <c r="H23" s="362"/>
      <c r="I23" s="362"/>
      <c r="J23" s="362"/>
      <c r="K23" s="362"/>
      <c r="L23" s="362"/>
      <c r="M23" s="362"/>
      <c r="N23" s="362"/>
      <c r="O23" s="362"/>
    </row>
    <row r="24" spans="1:15" x14ac:dyDescent="0.25">
      <c r="A24" s="118" t="s">
        <v>351</v>
      </c>
      <c r="B24" s="165" t="s">
        <v>486</v>
      </c>
      <c r="D24" s="364"/>
      <c r="E24" s="362"/>
      <c r="F24" s="362"/>
      <c r="G24" s="362"/>
      <c r="H24" s="362"/>
      <c r="I24" s="362"/>
      <c r="J24" s="362"/>
      <c r="K24" s="362"/>
      <c r="L24" s="362"/>
      <c r="M24" s="362"/>
      <c r="N24" s="362"/>
      <c r="O24" s="362"/>
    </row>
    <row r="25" spans="1:15" x14ac:dyDescent="0.25">
      <c r="A25" s="119" t="s">
        <v>352</v>
      </c>
      <c r="B25" s="170" t="s">
        <v>545</v>
      </c>
      <c r="D25" s="364" t="s">
        <v>548</v>
      </c>
      <c r="E25" s="362"/>
      <c r="F25" s="362"/>
      <c r="G25" s="362"/>
      <c r="H25" s="362"/>
      <c r="I25" s="362"/>
      <c r="J25" s="362"/>
      <c r="K25" s="362"/>
      <c r="L25" s="362"/>
      <c r="M25" s="362"/>
      <c r="N25" s="362"/>
      <c r="O25" s="362"/>
    </row>
    <row r="26" spans="1:15" x14ac:dyDescent="0.25">
      <c r="A26" s="119" t="s">
        <v>353</v>
      </c>
      <c r="B26" s="366" t="s">
        <v>546</v>
      </c>
      <c r="D26" s="365" t="s">
        <v>549</v>
      </c>
      <c r="E26" s="362"/>
      <c r="F26" s="362"/>
      <c r="G26" s="362"/>
      <c r="H26" s="362"/>
      <c r="I26" s="362"/>
      <c r="J26" s="362"/>
      <c r="K26" s="362"/>
      <c r="L26" s="362"/>
      <c r="M26" s="362"/>
      <c r="N26" s="362"/>
      <c r="O26" s="362"/>
    </row>
    <row r="27" spans="1:15" ht="28.5" x14ac:dyDescent="0.25">
      <c r="A27" s="119" t="s">
        <v>504</v>
      </c>
      <c r="B27" s="133">
        <f>'6.2. Паспорт фин осв ввод'!C24</f>
        <v>66.402386463815517</v>
      </c>
      <c r="D27" s="363"/>
      <c r="E27" s="362"/>
      <c r="F27" s="362"/>
      <c r="G27" s="362"/>
      <c r="H27" s="362"/>
      <c r="I27" s="362"/>
      <c r="J27" s="362"/>
      <c r="K27" s="362"/>
      <c r="L27" s="362"/>
      <c r="M27" s="362"/>
      <c r="N27" s="362"/>
      <c r="O27" s="362"/>
    </row>
    <row r="28" spans="1:15" x14ac:dyDescent="0.25">
      <c r="A28" s="120" t="s">
        <v>354</v>
      </c>
      <c r="B28" s="120" t="s">
        <v>489</v>
      </c>
      <c r="D28" s="363"/>
      <c r="E28" s="362"/>
      <c r="F28" s="362"/>
      <c r="G28" s="362"/>
      <c r="H28" s="362"/>
      <c r="I28" s="362"/>
      <c r="J28" s="362"/>
      <c r="K28" s="362"/>
      <c r="L28" s="362"/>
      <c r="M28" s="362"/>
      <c r="N28" s="362"/>
      <c r="O28" s="362"/>
    </row>
    <row r="29" spans="1:15" ht="28.5" x14ac:dyDescent="0.25">
      <c r="A29" s="119" t="s">
        <v>355</v>
      </c>
      <c r="B29" s="122" t="s">
        <v>486</v>
      </c>
      <c r="D29" s="363"/>
      <c r="E29" s="362"/>
      <c r="F29" s="362"/>
      <c r="G29" s="362"/>
      <c r="H29" s="362"/>
      <c r="I29" s="362"/>
      <c r="J29" s="362"/>
      <c r="K29" s="362"/>
      <c r="L29" s="362"/>
      <c r="M29" s="362"/>
      <c r="N29" s="362"/>
      <c r="O29" s="362"/>
    </row>
    <row r="30" spans="1:15" ht="28.5" x14ac:dyDescent="0.25">
      <c r="A30" s="119" t="s">
        <v>356</v>
      </c>
      <c r="B30" s="122" t="s">
        <v>486</v>
      </c>
    </row>
    <row r="31" spans="1:15" x14ac:dyDescent="0.25">
      <c r="A31" s="120" t="s">
        <v>357</v>
      </c>
      <c r="B31" s="122" t="s">
        <v>486</v>
      </c>
    </row>
    <row r="32" spans="1:15" ht="28.5" x14ac:dyDescent="0.25">
      <c r="A32" s="119" t="s">
        <v>358</v>
      </c>
      <c r="B32" s="122" t="s">
        <v>486</v>
      </c>
    </row>
    <row r="33" spans="1:2" ht="30" x14ac:dyDescent="0.25">
      <c r="A33" s="120" t="s">
        <v>359</v>
      </c>
      <c r="B33" s="122" t="s">
        <v>486</v>
      </c>
    </row>
    <row r="34" spans="1:2" x14ac:dyDescent="0.25">
      <c r="A34" s="120" t="s">
        <v>360</v>
      </c>
      <c r="B34" s="122" t="s">
        <v>486</v>
      </c>
    </row>
    <row r="35" spans="1:2" x14ac:dyDescent="0.25">
      <c r="A35" s="120" t="s">
        <v>361</v>
      </c>
      <c r="B35" s="122" t="s">
        <v>486</v>
      </c>
    </row>
    <row r="36" spans="1:2" x14ac:dyDescent="0.25">
      <c r="A36" s="120" t="s">
        <v>362</v>
      </c>
      <c r="B36" s="122" t="s">
        <v>486</v>
      </c>
    </row>
    <row r="37" spans="1:2" ht="28.5" x14ac:dyDescent="0.25">
      <c r="A37" s="119" t="s">
        <v>363</v>
      </c>
      <c r="B37" s="122" t="s">
        <v>486</v>
      </c>
    </row>
    <row r="38" spans="1:2" ht="30" x14ac:dyDescent="0.25">
      <c r="A38" s="120" t="s">
        <v>359</v>
      </c>
      <c r="B38" s="122" t="s">
        <v>486</v>
      </c>
    </row>
    <row r="39" spans="1:2" x14ac:dyDescent="0.25">
      <c r="A39" s="120" t="s">
        <v>360</v>
      </c>
      <c r="B39" s="122" t="s">
        <v>486</v>
      </c>
    </row>
    <row r="40" spans="1:2" x14ac:dyDescent="0.25">
      <c r="A40" s="120" t="s">
        <v>361</v>
      </c>
      <c r="B40" s="122" t="s">
        <v>486</v>
      </c>
    </row>
    <row r="41" spans="1:2" x14ac:dyDescent="0.25">
      <c r="A41" s="120" t="s">
        <v>362</v>
      </c>
      <c r="B41" s="122" t="s">
        <v>486</v>
      </c>
    </row>
    <row r="42" spans="1:2" ht="28.5" x14ac:dyDescent="0.25">
      <c r="A42" s="119" t="s">
        <v>364</v>
      </c>
      <c r="B42" s="122" t="s">
        <v>486</v>
      </c>
    </row>
    <row r="43" spans="1:2" x14ac:dyDescent="0.25">
      <c r="A43" s="120" t="s">
        <v>359</v>
      </c>
      <c r="B43" s="122" t="s">
        <v>486</v>
      </c>
    </row>
    <row r="44" spans="1:2" x14ac:dyDescent="0.25">
      <c r="A44" s="120" t="s">
        <v>360</v>
      </c>
      <c r="B44" s="122" t="s">
        <v>486</v>
      </c>
    </row>
    <row r="45" spans="1:2" x14ac:dyDescent="0.25">
      <c r="A45" s="120" t="s">
        <v>361</v>
      </c>
      <c r="B45" s="122" t="s">
        <v>486</v>
      </c>
    </row>
    <row r="46" spans="1:2" x14ac:dyDescent="0.25">
      <c r="A46" s="120" t="s">
        <v>362</v>
      </c>
      <c r="B46" s="122" t="s">
        <v>486</v>
      </c>
    </row>
    <row r="47" spans="1:2" ht="28.5" x14ac:dyDescent="0.25">
      <c r="A47" s="119" t="s">
        <v>365</v>
      </c>
      <c r="B47" s="122" t="s">
        <v>486</v>
      </c>
    </row>
    <row r="48" spans="1:2" x14ac:dyDescent="0.25">
      <c r="A48" s="120" t="s">
        <v>357</v>
      </c>
      <c r="B48" s="122" t="s">
        <v>486</v>
      </c>
    </row>
    <row r="49" spans="1:11" x14ac:dyDescent="0.25">
      <c r="A49" s="120" t="s">
        <v>366</v>
      </c>
      <c r="B49" s="122" t="s">
        <v>486</v>
      </c>
    </row>
    <row r="50" spans="1:11" x14ac:dyDescent="0.25">
      <c r="A50" s="120" t="s">
        <v>367</v>
      </c>
      <c r="B50" s="122" t="s">
        <v>486</v>
      </c>
    </row>
    <row r="51" spans="1:11" x14ac:dyDescent="0.25">
      <c r="A51" s="120" t="s">
        <v>368</v>
      </c>
      <c r="B51" s="122" t="s">
        <v>486</v>
      </c>
    </row>
    <row r="52" spans="1:11" x14ac:dyDescent="0.25">
      <c r="A52" s="119" t="s">
        <v>369</v>
      </c>
      <c r="B52" s="122" t="s">
        <v>486</v>
      </c>
    </row>
    <row r="53" spans="1:11" x14ac:dyDescent="0.25">
      <c r="A53" s="119" t="s">
        <v>370</v>
      </c>
      <c r="B53" s="122" t="s">
        <v>486</v>
      </c>
    </row>
    <row r="54" spans="1:11" x14ac:dyDescent="0.25">
      <c r="A54" s="119" t="s">
        <v>371</v>
      </c>
      <c r="B54" s="122" t="s">
        <v>486</v>
      </c>
      <c r="D54" s="363"/>
      <c r="E54" s="362"/>
      <c r="F54" s="362"/>
      <c r="G54" s="362"/>
      <c r="H54" s="362"/>
      <c r="I54" s="362"/>
      <c r="J54" s="362"/>
      <c r="K54" s="362"/>
    </row>
    <row r="55" spans="1:11" x14ac:dyDescent="0.25">
      <c r="A55" s="119" t="s">
        <v>372</v>
      </c>
      <c r="B55" s="122" t="s">
        <v>486</v>
      </c>
      <c r="D55" s="363"/>
      <c r="E55" s="362"/>
      <c r="F55" s="362"/>
      <c r="G55" s="362"/>
      <c r="H55" s="362"/>
      <c r="I55" s="362"/>
      <c r="J55" s="362"/>
      <c r="K55" s="362"/>
    </row>
    <row r="56" spans="1:11" ht="15.75" customHeight="1" x14ac:dyDescent="0.25">
      <c r="A56" s="119" t="s">
        <v>373</v>
      </c>
      <c r="B56" s="122" t="s">
        <v>486</v>
      </c>
      <c r="D56" s="363" t="s">
        <v>550</v>
      </c>
      <c r="E56" s="362"/>
      <c r="F56" s="362"/>
      <c r="G56" s="362"/>
      <c r="H56" s="362"/>
      <c r="I56" s="362"/>
      <c r="J56" s="362"/>
      <c r="K56" s="362"/>
    </row>
    <row r="57" spans="1:11" x14ac:dyDescent="0.25">
      <c r="A57" s="120" t="s">
        <v>374</v>
      </c>
      <c r="B57" s="122" t="s">
        <v>486</v>
      </c>
      <c r="D57" s="363"/>
      <c r="E57" s="362"/>
      <c r="F57" s="362"/>
      <c r="G57" s="362"/>
      <c r="H57" s="362"/>
      <c r="I57" s="362"/>
      <c r="J57" s="362"/>
      <c r="K57" s="362"/>
    </row>
    <row r="58" spans="1:11" x14ac:dyDescent="0.25">
      <c r="A58" s="120" t="s">
        <v>375</v>
      </c>
      <c r="B58" s="122" t="s">
        <v>486</v>
      </c>
      <c r="D58" s="363"/>
      <c r="E58" s="362"/>
      <c r="F58" s="362"/>
      <c r="G58" s="362"/>
      <c r="H58" s="362"/>
      <c r="I58" s="362"/>
      <c r="J58" s="362"/>
      <c r="K58" s="362"/>
    </row>
    <row r="59" spans="1:11" x14ac:dyDescent="0.25">
      <c r="A59" s="120" t="s">
        <v>376</v>
      </c>
      <c r="B59" s="122" t="s">
        <v>486</v>
      </c>
      <c r="D59" s="363"/>
      <c r="E59" s="362"/>
      <c r="F59" s="362"/>
      <c r="G59" s="362"/>
      <c r="H59" s="362"/>
      <c r="I59" s="362"/>
      <c r="J59" s="362"/>
      <c r="K59" s="362"/>
    </row>
    <row r="60" spans="1:11" x14ac:dyDescent="0.25">
      <c r="A60" s="120" t="s">
        <v>377</v>
      </c>
      <c r="B60" s="122" t="s">
        <v>486</v>
      </c>
      <c r="D60" s="363"/>
      <c r="E60" s="362"/>
      <c r="F60" s="362"/>
      <c r="G60" s="362"/>
      <c r="H60" s="362"/>
      <c r="I60" s="362"/>
      <c r="J60" s="362"/>
      <c r="K60" s="362"/>
    </row>
    <row r="61" spans="1:11" x14ac:dyDescent="0.25">
      <c r="A61" s="120" t="s">
        <v>378</v>
      </c>
      <c r="B61" s="122" t="s">
        <v>486</v>
      </c>
      <c r="D61" s="363"/>
      <c r="E61" s="362"/>
      <c r="F61" s="362"/>
      <c r="G61" s="362"/>
      <c r="H61" s="362"/>
      <c r="I61" s="362"/>
      <c r="J61" s="362"/>
      <c r="K61" s="362"/>
    </row>
    <row r="62" spans="1:11" ht="30" x14ac:dyDescent="0.25">
      <c r="A62" s="120" t="s">
        <v>379</v>
      </c>
      <c r="B62" s="122" t="s">
        <v>486</v>
      </c>
      <c r="D62" s="363"/>
      <c r="E62" s="362"/>
      <c r="F62" s="362"/>
      <c r="G62" s="362"/>
      <c r="H62" s="362"/>
      <c r="I62" s="362"/>
      <c r="J62" s="362"/>
      <c r="K62" s="362"/>
    </row>
    <row r="63" spans="1:11" ht="28.5" x14ac:dyDescent="0.25">
      <c r="A63" s="119" t="s">
        <v>380</v>
      </c>
      <c r="B63" s="122" t="s">
        <v>486</v>
      </c>
      <c r="D63" s="363"/>
      <c r="E63" s="362"/>
      <c r="F63" s="362"/>
      <c r="G63" s="362"/>
      <c r="H63" s="362"/>
      <c r="I63" s="362"/>
      <c r="J63" s="362"/>
      <c r="K63" s="362"/>
    </row>
    <row r="64" spans="1:11" x14ac:dyDescent="0.25">
      <c r="A64" s="120" t="s">
        <v>357</v>
      </c>
      <c r="B64" s="122" t="s">
        <v>486</v>
      </c>
      <c r="D64" s="363"/>
      <c r="E64" s="362"/>
      <c r="F64" s="362"/>
      <c r="G64" s="362"/>
      <c r="H64" s="362"/>
      <c r="I64" s="362"/>
      <c r="J64" s="362"/>
      <c r="K64" s="362"/>
    </row>
    <row r="65" spans="1:11" x14ac:dyDescent="0.25">
      <c r="A65" s="120" t="s">
        <v>381</v>
      </c>
      <c r="B65" s="122" t="s">
        <v>486</v>
      </c>
      <c r="D65" s="363"/>
      <c r="E65" s="362"/>
      <c r="F65" s="362"/>
      <c r="G65" s="362"/>
      <c r="H65" s="362"/>
      <c r="I65" s="362"/>
      <c r="J65" s="362"/>
      <c r="K65" s="362"/>
    </row>
    <row r="66" spans="1:11" x14ac:dyDescent="0.25">
      <c r="A66" s="120" t="s">
        <v>382</v>
      </c>
      <c r="B66" s="122" t="s">
        <v>486</v>
      </c>
      <c r="D66" s="363"/>
      <c r="E66" s="362"/>
      <c r="F66" s="362"/>
      <c r="G66" s="362"/>
      <c r="H66" s="362"/>
      <c r="I66" s="362"/>
      <c r="J66" s="362"/>
      <c r="K66" s="362"/>
    </row>
    <row r="67" spans="1:11" x14ac:dyDescent="0.25">
      <c r="A67" s="119" t="s">
        <v>383</v>
      </c>
      <c r="B67" s="122" t="s">
        <v>486</v>
      </c>
      <c r="D67" s="365" t="s">
        <v>551</v>
      </c>
      <c r="E67" s="362"/>
      <c r="F67" s="362"/>
      <c r="G67" s="362"/>
      <c r="H67" s="362"/>
      <c r="I67" s="362"/>
      <c r="J67" s="362"/>
      <c r="K67" s="362"/>
    </row>
    <row r="68" spans="1:11" x14ac:dyDescent="0.25">
      <c r="A68" s="119" t="s">
        <v>384</v>
      </c>
      <c r="B68" s="122" t="s">
        <v>486</v>
      </c>
      <c r="D68" s="367"/>
      <c r="E68" s="362"/>
      <c r="F68" s="362"/>
      <c r="G68" s="362"/>
      <c r="H68" s="362"/>
      <c r="I68" s="362"/>
      <c r="J68" s="362"/>
      <c r="K68" s="362"/>
    </row>
    <row r="69" spans="1:11" x14ac:dyDescent="0.25">
      <c r="A69" s="120" t="s">
        <v>385</v>
      </c>
      <c r="B69" s="122" t="s">
        <v>486</v>
      </c>
      <c r="D69" s="367"/>
      <c r="E69" s="362"/>
      <c r="F69" s="362"/>
      <c r="G69" s="362"/>
      <c r="H69" s="362"/>
      <c r="I69" s="362"/>
      <c r="J69" s="362"/>
      <c r="K69" s="362"/>
    </row>
    <row r="70" spans="1:11" x14ac:dyDescent="0.25">
      <c r="A70" s="120" t="s">
        <v>386</v>
      </c>
      <c r="B70" s="122" t="s">
        <v>486</v>
      </c>
      <c r="D70" s="367"/>
      <c r="E70" s="362"/>
      <c r="F70" s="362"/>
      <c r="G70" s="362"/>
      <c r="H70" s="362"/>
      <c r="I70" s="362"/>
      <c r="J70" s="362"/>
      <c r="K70" s="362"/>
    </row>
    <row r="71" spans="1:11" x14ac:dyDescent="0.25">
      <c r="A71" s="120" t="s">
        <v>387</v>
      </c>
      <c r="B71" s="122" t="s">
        <v>486</v>
      </c>
      <c r="D71" s="367"/>
      <c r="E71" s="362"/>
      <c r="F71" s="362"/>
      <c r="G71" s="362"/>
      <c r="H71" s="362"/>
      <c r="I71" s="362"/>
      <c r="J71" s="362"/>
      <c r="K71" s="362"/>
    </row>
    <row r="72" spans="1:11" ht="28.5" x14ac:dyDescent="0.25">
      <c r="A72" s="119" t="s">
        <v>388</v>
      </c>
      <c r="B72" s="122" t="s">
        <v>486</v>
      </c>
      <c r="D72" s="368" t="s">
        <v>552</v>
      </c>
      <c r="E72" s="362"/>
      <c r="F72" s="362"/>
      <c r="G72" s="362"/>
      <c r="H72" s="362"/>
      <c r="I72" s="362"/>
      <c r="J72" s="362"/>
      <c r="K72" s="362"/>
    </row>
    <row r="73" spans="1:11" ht="28.5" customHeight="1" x14ac:dyDescent="0.25">
      <c r="A73" s="119" t="s">
        <v>389</v>
      </c>
      <c r="B73" s="122" t="s">
        <v>486</v>
      </c>
      <c r="D73" s="368" t="s">
        <v>553</v>
      </c>
      <c r="E73" s="362"/>
      <c r="F73" s="362"/>
      <c r="G73" s="362"/>
      <c r="H73" s="362"/>
      <c r="I73" s="362"/>
      <c r="J73" s="362"/>
      <c r="K73" s="362"/>
    </row>
    <row r="74" spans="1:11" x14ac:dyDescent="0.25">
      <c r="A74" s="120" t="s">
        <v>390</v>
      </c>
      <c r="B74" s="122" t="s">
        <v>486</v>
      </c>
      <c r="D74" s="368"/>
      <c r="E74" s="362"/>
      <c r="F74" s="362"/>
      <c r="G74" s="362"/>
      <c r="H74" s="362"/>
      <c r="I74" s="362"/>
      <c r="J74" s="362"/>
      <c r="K74" s="362"/>
    </row>
    <row r="75" spans="1:11" x14ac:dyDescent="0.25">
      <c r="A75" s="120" t="s">
        <v>391</v>
      </c>
      <c r="B75" s="122" t="s">
        <v>486</v>
      </c>
      <c r="D75" s="368"/>
      <c r="E75" s="362"/>
      <c r="F75" s="362"/>
      <c r="G75" s="362"/>
      <c r="H75" s="362"/>
      <c r="I75" s="362"/>
      <c r="J75" s="362"/>
      <c r="K75" s="362"/>
    </row>
    <row r="76" spans="1:11" x14ac:dyDescent="0.25">
      <c r="A76" s="120" t="s">
        <v>392</v>
      </c>
      <c r="B76" s="122" t="s">
        <v>486</v>
      </c>
      <c r="D76" s="368"/>
      <c r="E76" s="362"/>
      <c r="F76" s="362"/>
      <c r="G76" s="362"/>
      <c r="H76" s="362"/>
      <c r="I76" s="362"/>
      <c r="J76" s="362"/>
      <c r="K76" s="362"/>
    </row>
    <row r="77" spans="1:11" x14ac:dyDescent="0.25">
      <c r="A77" s="120" t="s">
        <v>393</v>
      </c>
      <c r="B77" s="122" t="s">
        <v>486</v>
      </c>
      <c r="D77" s="368"/>
      <c r="E77" s="362"/>
      <c r="F77" s="362"/>
      <c r="G77" s="362"/>
      <c r="H77" s="362"/>
      <c r="I77" s="362"/>
      <c r="J77" s="362"/>
      <c r="K77" s="362"/>
    </row>
    <row r="78" spans="1:11" x14ac:dyDescent="0.25">
      <c r="A78" s="121" t="s">
        <v>394</v>
      </c>
      <c r="B78" s="122" t="s">
        <v>486</v>
      </c>
      <c r="D78" s="177"/>
    </row>
    <row r="81" spans="1:2" x14ac:dyDescent="0.25">
      <c r="A81" s="88"/>
      <c r="B81" s="89"/>
    </row>
    <row r="82" spans="1:2" x14ac:dyDescent="0.25">
      <c r="B82" s="90"/>
    </row>
    <row r="83" spans="1:2" x14ac:dyDescent="0.25">
      <c r="B83" s="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60" zoomScaleNormal="6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05" t="s">
        <v>68</v>
      </c>
    </row>
    <row r="2" spans="1:28" s="7" customFormat="1" ht="18.75" customHeight="1" x14ac:dyDescent="0.25">
      <c r="A2" s="13"/>
      <c r="S2" s="25" t="s">
        <v>10</v>
      </c>
    </row>
    <row r="3" spans="1:28" s="7" customFormat="1" ht="15.75" x14ac:dyDescent="0.25">
      <c r="S3" s="25" t="s">
        <v>67</v>
      </c>
    </row>
    <row r="4" spans="1:28" s="7" customFormat="1" ht="18.75" customHeight="1" x14ac:dyDescent="0.2">
      <c r="A4" s="198" t="str">
        <f>'1. паспорт местоположение'!A5:C5</f>
        <v>Год раскрытия информации: 2025 год</v>
      </c>
      <c r="B4" s="198"/>
      <c r="C4" s="198"/>
      <c r="D4" s="198"/>
      <c r="E4" s="198"/>
      <c r="F4" s="198"/>
      <c r="G4" s="198"/>
      <c r="H4" s="198"/>
      <c r="I4" s="198"/>
      <c r="J4" s="198"/>
      <c r="K4" s="198"/>
      <c r="L4" s="198"/>
      <c r="M4" s="198"/>
      <c r="N4" s="198"/>
      <c r="O4" s="198"/>
      <c r="P4" s="198"/>
      <c r="Q4" s="198"/>
      <c r="R4" s="198"/>
      <c r="S4" s="198"/>
    </row>
    <row r="5" spans="1:28" s="7" customFormat="1" ht="15.75" x14ac:dyDescent="0.2">
      <c r="A5" s="12"/>
    </row>
    <row r="6" spans="1:28" s="7" customFormat="1" ht="18.75" x14ac:dyDescent="0.2">
      <c r="A6" s="202" t="s">
        <v>9</v>
      </c>
      <c r="B6" s="202"/>
      <c r="C6" s="202"/>
      <c r="D6" s="202"/>
      <c r="E6" s="202"/>
      <c r="F6" s="202"/>
      <c r="G6" s="202"/>
      <c r="H6" s="202"/>
      <c r="I6" s="202"/>
      <c r="J6" s="202"/>
      <c r="K6" s="202"/>
      <c r="L6" s="202"/>
      <c r="M6" s="202"/>
      <c r="N6" s="202"/>
      <c r="O6" s="202"/>
      <c r="P6" s="202"/>
      <c r="Q6" s="202"/>
      <c r="R6" s="202"/>
      <c r="S6" s="202"/>
      <c r="T6" s="9"/>
      <c r="U6" s="9"/>
      <c r="V6" s="9"/>
      <c r="W6" s="9"/>
      <c r="X6" s="9"/>
      <c r="Y6" s="9"/>
      <c r="Z6" s="9"/>
      <c r="AA6" s="9"/>
      <c r="AB6" s="9"/>
    </row>
    <row r="7" spans="1:28" s="7" customFormat="1" ht="18.75" x14ac:dyDescent="0.2">
      <c r="A7" s="202"/>
      <c r="B7" s="202"/>
      <c r="C7" s="202"/>
      <c r="D7" s="202"/>
      <c r="E7" s="202"/>
      <c r="F7" s="202"/>
      <c r="G7" s="202"/>
      <c r="H7" s="202"/>
      <c r="I7" s="202"/>
      <c r="J7" s="202"/>
      <c r="K7" s="202"/>
      <c r="L7" s="202"/>
      <c r="M7" s="202"/>
      <c r="N7" s="202"/>
      <c r="O7" s="202"/>
      <c r="P7" s="202"/>
      <c r="Q7" s="202"/>
      <c r="R7" s="202"/>
      <c r="S7" s="202"/>
      <c r="T7" s="9"/>
      <c r="U7" s="9"/>
      <c r="V7" s="9"/>
      <c r="W7" s="9"/>
      <c r="X7" s="9"/>
      <c r="Y7" s="9"/>
      <c r="Z7" s="9"/>
      <c r="AA7" s="9"/>
      <c r="AB7" s="9"/>
    </row>
    <row r="8" spans="1:28" s="7" customFormat="1" ht="18.75" x14ac:dyDescent="0.2">
      <c r="A8" s="201" t="str">
        <f>'1. паспорт местоположение'!A9:C9</f>
        <v>Акционерное общество "Братская электросетевая компания"</v>
      </c>
      <c r="B8" s="201"/>
      <c r="C8" s="201"/>
      <c r="D8" s="201"/>
      <c r="E8" s="201"/>
      <c r="F8" s="201"/>
      <c r="G8" s="201"/>
      <c r="H8" s="201"/>
      <c r="I8" s="201"/>
      <c r="J8" s="201"/>
      <c r="K8" s="201"/>
      <c r="L8" s="201"/>
      <c r="M8" s="201"/>
      <c r="N8" s="201"/>
      <c r="O8" s="201"/>
      <c r="P8" s="201"/>
      <c r="Q8" s="201"/>
      <c r="R8" s="201"/>
      <c r="S8" s="201"/>
      <c r="T8" s="9"/>
      <c r="U8" s="9"/>
      <c r="V8" s="9"/>
      <c r="W8" s="9"/>
      <c r="X8" s="9"/>
      <c r="Y8" s="9"/>
      <c r="Z8" s="9"/>
      <c r="AA8" s="9"/>
      <c r="AB8" s="9"/>
    </row>
    <row r="9" spans="1:28" s="7" customFormat="1" ht="18.75" x14ac:dyDescent="0.2">
      <c r="A9" s="199" t="s">
        <v>8</v>
      </c>
      <c r="B9" s="199"/>
      <c r="C9" s="199"/>
      <c r="D9" s="199"/>
      <c r="E9" s="199"/>
      <c r="F9" s="199"/>
      <c r="G9" s="199"/>
      <c r="H9" s="199"/>
      <c r="I9" s="199"/>
      <c r="J9" s="199"/>
      <c r="K9" s="199"/>
      <c r="L9" s="199"/>
      <c r="M9" s="199"/>
      <c r="N9" s="199"/>
      <c r="O9" s="199"/>
      <c r="P9" s="199"/>
      <c r="Q9" s="199"/>
      <c r="R9" s="199"/>
      <c r="S9" s="199"/>
      <c r="T9" s="9"/>
      <c r="U9" s="9"/>
      <c r="V9" s="9"/>
      <c r="W9" s="9"/>
      <c r="X9" s="9"/>
      <c r="Y9" s="9"/>
      <c r="Z9" s="9"/>
      <c r="AA9" s="9"/>
      <c r="AB9" s="9"/>
    </row>
    <row r="10" spans="1:28" s="7" customFormat="1" ht="18.75" x14ac:dyDescent="0.2">
      <c r="A10" s="202"/>
      <c r="B10" s="202"/>
      <c r="C10" s="202"/>
      <c r="D10" s="202"/>
      <c r="E10" s="202"/>
      <c r="F10" s="202"/>
      <c r="G10" s="202"/>
      <c r="H10" s="202"/>
      <c r="I10" s="202"/>
      <c r="J10" s="202"/>
      <c r="K10" s="202"/>
      <c r="L10" s="202"/>
      <c r="M10" s="202"/>
      <c r="N10" s="202"/>
      <c r="O10" s="202"/>
      <c r="P10" s="202"/>
      <c r="Q10" s="202"/>
      <c r="R10" s="202"/>
      <c r="S10" s="202"/>
      <c r="T10" s="9"/>
      <c r="U10" s="9"/>
      <c r="V10" s="9"/>
      <c r="W10" s="9"/>
      <c r="X10" s="9"/>
      <c r="Y10" s="9"/>
      <c r="Z10" s="9"/>
      <c r="AA10" s="9"/>
      <c r="AB10" s="9"/>
    </row>
    <row r="11" spans="1:28" s="7" customFormat="1" ht="18.75" x14ac:dyDescent="0.2">
      <c r="A11" s="202" t="str">
        <f>'1. паспорт местоположение'!A12:C12</f>
        <v>O_1.5.2</v>
      </c>
      <c r="B11" s="202"/>
      <c r="C11" s="202"/>
      <c r="D11" s="202"/>
      <c r="E11" s="202"/>
      <c r="F11" s="202"/>
      <c r="G11" s="202"/>
      <c r="H11" s="202"/>
      <c r="I11" s="202"/>
      <c r="J11" s="202"/>
      <c r="K11" s="202"/>
      <c r="L11" s="202"/>
      <c r="M11" s="202"/>
      <c r="N11" s="202"/>
      <c r="O11" s="202"/>
      <c r="P11" s="202"/>
      <c r="Q11" s="202"/>
      <c r="R11" s="202"/>
      <c r="S11" s="202"/>
      <c r="T11" s="9"/>
      <c r="U11" s="9"/>
      <c r="V11" s="9"/>
      <c r="W11" s="9"/>
      <c r="X11" s="9"/>
      <c r="Y11" s="9"/>
      <c r="Z11" s="9"/>
      <c r="AA11" s="9"/>
      <c r="AB11" s="9"/>
    </row>
    <row r="12" spans="1:28" s="7" customFormat="1" ht="18.75" x14ac:dyDescent="0.2">
      <c r="A12" s="199" t="s">
        <v>7</v>
      </c>
      <c r="B12" s="199"/>
      <c r="C12" s="199"/>
      <c r="D12" s="199"/>
      <c r="E12" s="199"/>
      <c r="F12" s="199"/>
      <c r="G12" s="199"/>
      <c r="H12" s="199"/>
      <c r="I12" s="199"/>
      <c r="J12" s="199"/>
      <c r="K12" s="199"/>
      <c r="L12" s="199"/>
      <c r="M12" s="199"/>
      <c r="N12" s="199"/>
      <c r="O12" s="199"/>
      <c r="P12" s="199"/>
      <c r="Q12" s="199"/>
      <c r="R12" s="199"/>
      <c r="S12" s="199"/>
      <c r="T12" s="9"/>
      <c r="U12" s="9"/>
      <c r="V12" s="9"/>
      <c r="W12" s="9"/>
      <c r="X12" s="9"/>
      <c r="Y12" s="9"/>
      <c r="Z12" s="9"/>
      <c r="AA12" s="9"/>
      <c r="AB12" s="9"/>
    </row>
    <row r="13" spans="1:28" s="7" customFormat="1" ht="15.75" customHeight="1" x14ac:dyDescent="0.2">
      <c r="A13" s="203"/>
      <c r="B13" s="203"/>
      <c r="C13" s="203"/>
      <c r="D13" s="203"/>
      <c r="E13" s="203"/>
      <c r="F13" s="203"/>
      <c r="G13" s="203"/>
      <c r="H13" s="203"/>
      <c r="I13" s="203"/>
      <c r="J13" s="203"/>
      <c r="K13" s="203"/>
      <c r="L13" s="203"/>
      <c r="M13" s="203"/>
      <c r="N13" s="203"/>
      <c r="O13" s="203"/>
      <c r="P13" s="203"/>
      <c r="Q13" s="203"/>
      <c r="R13" s="203"/>
      <c r="S13" s="203"/>
      <c r="T13" s="3"/>
      <c r="U13" s="3"/>
      <c r="V13" s="3"/>
      <c r="W13" s="3"/>
      <c r="X13" s="3"/>
      <c r="Y13" s="3"/>
      <c r="Z13" s="3"/>
      <c r="AA13" s="3"/>
      <c r="AB13" s="3"/>
    </row>
    <row r="14" spans="1:28" s="2" customFormat="1" ht="18.75" x14ac:dyDescent="0.2">
      <c r="A14" s="201"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4" s="201"/>
      <c r="C14" s="201"/>
      <c r="D14" s="201"/>
      <c r="E14" s="201"/>
      <c r="F14" s="201"/>
      <c r="G14" s="201"/>
      <c r="H14" s="201"/>
      <c r="I14" s="201"/>
      <c r="J14" s="201"/>
      <c r="K14" s="201"/>
      <c r="L14" s="201"/>
      <c r="M14" s="201"/>
      <c r="N14" s="201"/>
      <c r="O14" s="201"/>
      <c r="P14" s="201"/>
      <c r="Q14" s="201"/>
      <c r="R14" s="201"/>
      <c r="S14" s="201"/>
      <c r="T14" s="6"/>
      <c r="U14" s="6"/>
      <c r="V14" s="6"/>
      <c r="W14" s="6"/>
      <c r="X14" s="6"/>
      <c r="Y14" s="6"/>
      <c r="Z14" s="6"/>
      <c r="AA14" s="6"/>
      <c r="AB14" s="6"/>
    </row>
    <row r="15" spans="1:28" s="2" customFormat="1" ht="15" customHeight="1" x14ac:dyDescent="0.2">
      <c r="A15" s="199" t="s">
        <v>6</v>
      </c>
      <c r="B15" s="199"/>
      <c r="C15" s="199"/>
      <c r="D15" s="199"/>
      <c r="E15" s="199"/>
      <c r="F15" s="199"/>
      <c r="G15" s="199"/>
      <c r="H15" s="199"/>
      <c r="I15" s="199"/>
      <c r="J15" s="199"/>
      <c r="K15" s="199"/>
      <c r="L15" s="199"/>
      <c r="M15" s="199"/>
      <c r="N15" s="199"/>
      <c r="O15" s="199"/>
      <c r="P15" s="199"/>
      <c r="Q15" s="199"/>
      <c r="R15" s="199"/>
      <c r="S15" s="199"/>
      <c r="T15" s="4"/>
      <c r="U15" s="4"/>
      <c r="V15" s="4"/>
      <c r="W15" s="4"/>
      <c r="X15" s="4"/>
      <c r="Y15" s="4"/>
      <c r="Z15" s="4"/>
      <c r="AA15" s="4"/>
      <c r="AB15" s="4"/>
    </row>
    <row r="16" spans="1:28" s="2" customFormat="1" ht="15" customHeight="1" x14ac:dyDescent="0.2">
      <c r="A16" s="203"/>
      <c r="B16" s="203"/>
      <c r="C16" s="203"/>
      <c r="D16" s="203"/>
      <c r="E16" s="203"/>
      <c r="F16" s="203"/>
      <c r="G16" s="203"/>
      <c r="H16" s="203"/>
      <c r="I16" s="203"/>
      <c r="J16" s="203"/>
      <c r="K16" s="203"/>
      <c r="L16" s="203"/>
      <c r="M16" s="203"/>
      <c r="N16" s="203"/>
      <c r="O16" s="203"/>
      <c r="P16" s="203"/>
      <c r="Q16" s="203"/>
      <c r="R16" s="203"/>
      <c r="S16" s="203"/>
      <c r="T16" s="3"/>
      <c r="U16" s="3"/>
      <c r="V16" s="3"/>
      <c r="W16" s="3"/>
      <c r="X16" s="3"/>
      <c r="Y16" s="3"/>
    </row>
    <row r="17" spans="1:28" s="2" customFormat="1" ht="45.75" customHeight="1" x14ac:dyDescent="0.2">
      <c r="A17" s="200" t="s">
        <v>442</v>
      </c>
      <c r="B17" s="200"/>
      <c r="C17" s="200"/>
      <c r="D17" s="200"/>
      <c r="E17" s="200"/>
      <c r="F17" s="200"/>
      <c r="G17" s="200"/>
      <c r="H17" s="200"/>
      <c r="I17" s="200"/>
      <c r="J17" s="200"/>
      <c r="K17" s="200"/>
      <c r="L17" s="200"/>
      <c r="M17" s="200"/>
      <c r="N17" s="200"/>
      <c r="O17" s="200"/>
      <c r="P17" s="200"/>
      <c r="Q17" s="200"/>
      <c r="R17" s="200"/>
      <c r="S17" s="200"/>
      <c r="T17" s="5"/>
      <c r="U17" s="5"/>
      <c r="V17" s="5"/>
      <c r="W17" s="5"/>
      <c r="X17" s="5"/>
      <c r="Y17" s="5"/>
      <c r="Z17" s="5"/>
      <c r="AA17" s="5"/>
      <c r="AB17" s="5"/>
    </row>
    <row r="18" spans="1:28" s="2"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3"/>
      <c r="U18" s="3"/>
      <c r="V18" s="3"/>
      <c r="W18" s="3"/>
      <c r="X18" s="3"/>
      <c r="Y18" s="3"/>
    </row>
    <row r="19" spans="1:28" s="2" customFormat="1" ht="54" customHeight="1" x14ac:dyDescent="0.2">
      <c r="A19" s="205" t="s">
        <v>5</v>
      </c>
      <c r="B19" s="205" t="s">
        <v>93</v>
      </c>
      <c r="C19" s="206" t="s">
        <v>348</v>
      </c>
      <c r="D19" s="205" t="s">
        <v>347</v>
      </c>
      <c r="E19" s="205" t="s">
        <v>92</v>
      </c>
      <c r="F19" s="205" t="s">
        <v>91</v>
      </c>
      <c r="G19" s="205" t="s">
        <v>343</v>
      </c>
      <c r="H19" s="205" t="s">
        <v>90</v>
      </c>
      <c r="I19" s="205" t="s">
        <v>89</v>
      </c>
      <c r="J19" s="205" t="s">
        <v>88</v>
      </c>
      <c r="K19" s="205" t="s">
        <v>87</v>
      </c>
      <c r="L19" s="205" t="s">
        <v>86</v>
      </c>
      <c r="M19" s="205" t="s">
        <v>85</v>
      </c>
      <c r="N19" s="205" t="s">
        <v>84</v>
      </c>
      <c r="O19" s="205" t="s">
        <v>83</v>
      </c>
      <c r="P19" s="205" t="s">
        <v>82</v>
      </c>
      <c r="Q19" s="205" t="s">
        <v>346</v>
      </c>
      <c r="R19" s="205"/>
      <c r="S19" s="208" t="s">
        <v>440</v>
      </c>
      <c r="T19" s="3"/>
      <c r="U19" s="3"/>
      <c r="V19" s="3"/>
      <c r="W19" s="3"/>
      <c r="X19" s="3"/>
      <c r="Y19" s="3"/>
    </row>
    <row r="20" spans="1:28" s="2" customFormat="1" ht="180.75" customHeight="1" x14ac:dyDescent="0.2">
      <c r="A20" s="205"/>
      <c r="B20" s="205"/>
      <c r="C20" s="207"/>
      <c r="D20" s="205"/>
      <c r="E20" s="205"/>
      <c r="F20" s="205"/>
      <c r="G20" s="205"/>
      <c r="H20" s="205"/>
      <c r="I20" s="205"/>
      <c r="J20" s="205"/>
      <c r="K20" s="205"/>
      <c r="L20" s="205"/>
      <c r="M20" s="205"/>
      <c r="N20" s="205"/>
      <c r="O20" s="205"/>
      <c r="P20" s="205"/>
      <c r="Q20" s="23" t="s">
        <v>344</v>
      </c>
      <c r="R20" s="24" t="s">
        <v>345</v>
      </c>
      <c r="S20" s="208"/>
      <c r="T20" s="3"/>
      <c r="U20" s="3"/>
      <c r="V20" s="3"/>
      <c r="W20" s="3"/>
      <c r="X20" s="3"/>
      <c r="Y20" s="3"/>
    </row>
    <row r="21" spans="1:28" s="2" customFormat="1" ht="18.75" x14ac:dyDescent="0.2">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3"/>
      <c r="U21" s="3"/>
      <c r="V21" s="3"/>
      <c r="W21" s="3"/>
      <c r="X21" s="3"/>
      <c r="Y21" s="3"/>
    </row>
    <row r="22" spans="1:28" s="2" customFormat="1" ht="32.25" customHeight="1" x14ac:dyDescent="0.2">
      <c r="A22" s="21" t="s">
        <v>486</v>
      </c>
      <c r="B22" s="21" t="s">
        <v>486</v>
      </c>
      <c r="C22" s="21" t="s">
        <v>486</v>
      </c>
      <c r="D22" s="21" t="s">
        <v>486</v>
      </c>
      <c r="E22" s="21" t="s">
        <v>486</v>
      </c>
      <c r="F22" s="21" t="s">
        <v>486</v>
      </c>
      <c r="G22" s="21" t="s">
        <v>486</v>
      </c>
      <c r="H22" s="21" t="s">
        <v>486</v>
      </c>
      <c r="I22" s="21" t="s">
        <v>486</v>
      </c>
      <c r="J22" s="21" t="s">
        <v>486</v>
      </c>
      <c r="K22" s="21" t="s">
        <v>486</v>
      </c>
      <c r="L22" s="21" t="s">
        <v>486</v>
      </c>
      <c r="M22" s="21" t="s">
        <v>486</v>
      </c>
      <c r="N22" s="21" t="s">
        <v>486</v>
      </c>
      <c r="O22" s="21" t="s">
        <v>486</v>
      </c>
      <c r="P22" s="21" t="s">
        <v>486</v>
      </c>
      <c r="Q22" s="21" t="s">
        <v>486</v>
      </c>
      <c r="R22" s="21" t="s">
        <v>486</v>
      </c>
      <c r="S22" s="21" t="s">
        <v>486</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topLeftCell="A19" zoomScale="70" zoomScaleNormal="70" workbookViewId="0">
      <selection activeCell="K42" sqref="K42"/>
    </sheetView>
  </sheetViews>
  <sheetFormatPr defaultColWidth="10.7109375" defaultRowHeight="15.75" x14ac:dyDescent="0.25"/>
  <cols>
    <col min="1" max="1" width="9.5703125" style="27" customWidth="1"/>
    <col min="2" max="2" width="8.7109375" style="27" customWidth="1"/>
    <col min="3" max="3" width="12.7109375"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9.28515625" style="27" customWidth="1"/>
    <col min="11" max="11" width="10.28515625" style="27" customWidth="1"/>
    <col min="12" max="15" width="8.7109375" style="27" customWidth="1"/>
    <col min="16" max="16" width="19.42578125" style="27" customWidth="1"/>
    <col min="17" max="17" width="21.7109375" style="27" customWidth="1"/>
    <col min="18" max="18" width="22" style="27" customWidth="1"/>
    <col min="19" max="19" width="19.7109375" style="27" customWidth="1"/>
    <col min="20" max="20" width="18.42578125" style="27" customWidth="1"/>
    <col min="21" max="237" width="10.7109375" style="27"/>
    <col min="238" max="242" width="15.7109375" style="27" customWidth="1"/>
    <col min="243" max="246" width="12.7109375" style="27" customWidth="1"/>
    <col min="247" max="250" width="15.7109375" style="27" customWidth="1"/>
    <col min="251" max="251" width="22.85546875" style="27" customWidth="1"/>
    <col min="252" max="252" width="20.7109375" style="27" customWidth="1"/>
    <col min="253" max="253" width="16.7109375" style="27" customWidth="1"/>
    <col min="254" max="493" width="10.7109375" style="27"/>
    <col min="494" max="498" width="15.7109375" style="27" customWidth="1"/>
    <col min="499" max="502" width="12.7109375" style="27" customWidth="1"/>
    <col min="503" max="506" width="15.7109375" style="27" customWidth="1"/>
    <col min="507" max="507" width="22.85546875" style="27" customWidth="1"/>
    <col min="508" max="508" width="20.7109375" style="27" customWidth="1"/>
    <col min="509" max="509" width="16.7109375" style="27" customWidth="1"/>
    <col min="510" max="749" width="10.7109375" style="27"/>
    <col min="750" max="754" width="15.7109375" style="27" customWidth="1"/>
    <col min="755" max="758" width="12.7109375" style="27" customWidth="1"/>
    <col min="759" max="762" width="15.7109375" style="27" customWidth="1"/>
    <col min="763" max="763" width="22.85546875" style="27" customWidth="1"/>
    <col min="764" max="764" width="20.7109375" style="27" customWidth="1"/>
    <col min="765" max="765" width="16.7109375" style="27" customWidth="1"/>
    <col min="766" max="1005" width="10.7109375" style="27"/>
    <col min="1006" max="1010" width="15.7109375" style="27" customWidth="1"/>
    <col min="1011" max="1014" width="12.7109375" style="27" customWidth="1"/>
    <col min="1015" max="1018" width="15.7109375" style="27" customWidth="1"/>
    <col min="1019" max="1019" width="22.85546875" style="27" customWidth="1"/>
    <col min="1020" max="1020" width="20.7109375" style="27" customWidth="1"/>
    <col min="1021" max="1021" width="16.7109375" style="27" customWidth="1"/>
    <col min="1022" max="1261" width="10.7109375" style="27"/>
    <col min="1262" max="1266" width="15.7109375" style="27" customWidth="1"/>
    <col min="1267" max="1270" width="12.7109375" style="27" customWidth="1"/>
    <col min="1271" max="1274" width="15.7109375" style="27" customWidth="1"/>
    <col min="1275" max="1275" width="22.85546875" style="27" customWidth="1"/>
    <col min="1276" max="1276" width="20.7109375" style="27" customWidth="1"/>
    <col min="1277" max="1277" width="16.7109375" style="27" customWidth="1"/>
    <col min="1278" max="1517" width="10.7109375" style="27"/>
    <col min="1518" max="1522" width="15.7109375" style="27" customWidth="1"/>
    <col min="1523" max="1526" width="12.7109375" style="27" customWidth="1"/>
    <col min="1527" max="1530" width="15.7109375" style="27" customWidth="1"/>
    <col min="1531" max="1531" width="22.85546875" style="27" customWidth="1"/>
    <col min="1532" max="1532" width="20.7109375" style="27" customWidth="1"/>
    <col min="1533" max="1533" width="16.7109375" style="27" customWidth="1"/>
    <col min="1534" max="1773" width="10.7109375" style="27"/>
    <col min="1774" max="1778" width="15.7109375" style="27" customWidth="1"/>
    <col min="1779" max="1782" width="12.7109375" style="27" customWidth="1"/>
    <col min="1783" max="1786" width="15.7109375" style="27" customWidth="1"/>
    <col min="1787" max="1787" width="22.85546875" style="27" customWidth="1"/>
    <col min="1788" max="1788" width="20.7109375" style="27" customWidth="1"/>
    <col min="1789" max="1789" width="16.7109375" style="27" customWidth="1"/>
    <col min="1790" max="2029" width="10.7109375" style="27"/>
    <col min="2030" max="2034" width="15.7109375" style="27" customWidth="1"/>
    <col min="2035" max="2038" width="12.7109375" style="27" customWidth="1"/>
    <col min="2039" max="2042" width="15.7109375" style="27" customWidth="1"/>
    <col min="2043" max="2043" width="22.85546875" style="27" customWidth="1"/>
    <col min="2044" max="2044" width="20.7109375" style="27" customWidth="1"/>
    <col min="2045" max="2045" width="16.7109375" style="27" customWidth="1"/>
    <col min="2046" max="2285" width="10.7109375" style="27"/>
    <col min="2286" max="2290" width="15.7109375" style="27" customWidth="1"/>
    <col min="2291" max="2294" width="12.7109375" style="27" customWidth="1"/>
    <col min="2295" max="2298" width="15.7109375" style="27" customWidth="1"/>
    <col min="2299" max="2299" width="22.85546875" style="27" customWidth="1"/>
    <col min="2300" max="2300" width="20.7109375" style="27" customWidth="1"/>
    <col min="2301" max="2301" width="16.7109375" style="27" customWidth="1"/>
    <col min="2302" max="2541" width="10.7109375" style="27"/>
    <col min="2542" max="2546" width="15.7109375" style="27" customWidth="1"/>
    <col min="2547" max="2550" width="12.7109375" style="27" customWidth="1"/>
    <col min="2551" max="2554" width="15.7109375" style="27" customWidth="1"/>
    <col min="2555" max="2555" width="22.85546875" style="27" customWidth="1"/>
    <col min="2556" max="2556" width="20.7109375" style="27" customWidth="1"/>
    <col min="2557" max="2557" width="16.7109375" style="27" customWidth="1"/>
    <col min="2558" max="2797" width="10.7109375" style="27"/>
    <col min="2798" max="2802" width="15.7109375" style="27" customWidth="1"/>
    <col min="2803" max="2806" width="12.7109375" style="27" customWidth="1"/>
    <col min="2807" max="2810" width="15.7109375" style="27" customWidth="1"/>
    <col min="2811" max="2811" width="22.85546875" style="27" customWidth="1"/>
    <col min="2812" max="2812" width="20.7109375" style="27" customWidth="1"/>
    <col min="2813" max="2813" width="16.7109375" style="27" customWidth="1"/>
    <col min="2814" max="3053" width="10.7109375" style="27"/>
    <col min="3054" max="3058" width="15.7109375" style="27" customWidth="1"/>
    <col min="3059" max="3062" width="12.7109375" style="27" customWidth="1"/>
    <col min="3063" max="3066" width="15.7109375" style="27" customWidth="1"/>
    <col min="3067" max="3067" width="22.85546875" style="27" customWidth="1"/>
    <col min="3068" max="3068" width="20.7109375" style="27" customWidth="1"/>
    <col min="3069" max="3069" width="16.7109375" style="27" customWidth="1"/>
    <col min="3070" max="3309" width="10.7109375" style="27"/>
    <col min="3310" max="3314" width="15.7109375" style="27" customWidth="1"/>
    <col min="3315" max="3318" width="12.7109375" style="27" customWidth="1"/>
    <col min="3319" max="3322" width="15.7109375" style="27" customWidth="1"/>
    <col min="3323" max="3323" width="22.85546875" style="27" customWidth="1"/>
    <col min="3324" max="3324" width="20.7109375" style="27" customWidth="1"/>
    <col min="3325" max="3325" width="16.7109375" style="27" customWidth="1"/>
    <col min="3326" max="3565" width="10.7109375" style="27"/>
    <col min="3566" max="3570" width="15.7109375" style="27" customWidth="1"/>
    <col min="3571" max="3574" width="12.7109375" style="27" customWidth="1"/>
    <col min="3575" max="3578" width="15.7109375" style="27" customWidth="1"/>
    <col min="3579" max="3579" width="22.85546875" style="27" customWidth="1"/>
    <col min="3580" max="3580" width="20.7109375" style="27" customWidth="1"/>
    <col min="3581" max="3581" width="16.7109375" style="27" customWidth="1"/>
    <col min="3582" max="3821" width="10.7109375" style="27"/>
    <col min="3822" max="3826" width="15.7109375" style="27" customWidth="1"/>
    <col min="3827" max="3830" width="12.7109375" style="27" customWidth="1"/>
    <col min="3831" max="3834" width="15.7109375" style="27" customWidth="1"/>
    <col min="3835" max="3835" width="22.85546875" style="27" customWidth="1"/>
    <col min="3836" max="3836" width="20.7109375" style="27" customWidth="1"/>
    <col min="3837" max="3837" width="16.7109375" style="27" customWidth="1"/>
    <col min="3838" max="4077" width="10.7109375" style="27"/>
    <col min="4078" max="4082" width="15.7109375" style="27" customWidth="1"/>
    <col min="4083" max="4086" width="12.7109375" style="27" customWidth="1"/>
    <col min="4087" max="4090" width="15.7109375" style="27" customWidth="1"/>
    <col min="4091" max="4091" width="22.85546875" style="27" customWidth="1"/>
    <col min="4092" max="4092" width="20.7109375" style="27" customWidth="1"/>
    <col min="4093" max="4093" width="16.7109375" style="27" customWidth="1"/>
    <col min="4094" max="4333" width="10.7109375" style="27"/>
    <col min="4334" max="4338" width="15.7109375" style="27" customWidth="1"/>
    <col min="4339" max="4342" width="12.7109375" style="27" customWidth="1"/>
    <col min="4343" max="4346" width="15.7109375" style="27" customWidth="1"/>
    <col min="4347" max="4347" width="22.85546875" style="27" customWidth="1"/>
    <col min="4348" max="4348" width="20.7109375" style="27" customWidth="1"/>
    <col min="4349" max="4349" width="16.7109375" style="27" customWidth="1"/>
    <col min="4350" max="4589" width="10.7109375" style="27"/>
    <col min="4590" max="4594" width="15.7109375" style="27" customWidth="1"/>
    <col min="4595" max="4598" width="12.7109375" style="27" customWidth="1"/>
    <col min="4599" max="4602" width="15.7109375" style="27" customWidth="1"/>
    <col min="4603" max="4603" width="22.85546875" style="27" customWidth="1"/>
    <col min="4604" max="4604" width="20.7109375" style="27" customWidth="1"/>
    <col min="4605" max="4605" width="16.7109375" style="27" customWidth="1"/>
    <col min="4606" max="4845" width="10.7109375" style="27"/>
    <col min="4846" max="4850" width="15.7109375" style="27" customWidth="1"/>
    <col min="4851" max="4854" width="12.7109375" style="27" customWidth="1"/>
    <col min="4855" max="4858" width="15.7109375" style="27" customWidth="1"/>
    <col min="4859" max="4859" width="22.85546875" style="27" customWidth="1"/>
    <col min="4860" max="4860" width="20.7109375" style="27" customWidth="1"/>
    <col min="4861" max="4861" width="16.7109375" style="27" customWidth="1"/>
    <col min="4862" max="5101" width="10.7109375" style="27"/>
    <col min="5102" max="5106" width="15.7109375" style="27" customWidth="1"/>
    <col min="5107" max="5110" width="12.7109375" style="27" customWidth="1"/>
    <col min="5111" max="5114" width="15.7109375" style="27" customWidth="1"/>
    <col min="5115" max="5115" width="22.85546875" style="27" customWidth="1"/>
    <col min="5116" max="5116" width="20.7109375" style="27" customWidth="1"/>
    <col min="5117" max="5117" width="16.7109375" style="27" customWidth="1"/>
    <col min="5118" max="5357" width="10.7109375" style="27"/>
    <col min="5358" max="5362" width="15.7109375" style="27" customWidth="1"/>
    <col min="5363" max="5366" width="12.7109375" style="27" customWidth="1"/>
    <col min="5367" max="5370" width="15.7109375" style="27" customWidth="1"/>
    <col min="5371" max="5371" width="22.85546875" style="27" customWidth="1"/>
    <col min="5372" max="5372" width="20.7109375" style="27" customWidth="1"/>
    <col min="5373" max="5373" width="16.7109375" style="27" customWidth="1"/>
    <col min="5374" max="5613" width="10.7109375" style="27"/>
    <col min="5614" max="5618" width="15.7109375" style="27" customWidth="1"/>
    <col min="5619" max="5622" width="12.7109375" style="27" customWidth="1"/>
    <col min="5623" max="5626" width="15.7109375" style="27" customWidth="1"/>
    <col min="5627" max="5627" width="22.85546875" style="27" customWidth="1"/>
    <col min="5628" max="5628" width="20.7109375" style="27" customWidth="1"/>
    <col min="5629" max="5629" width="16.7109375" style="27" customWidth="1"/>
    <col min="5630" max="5869" width="10.7109375" style="27"/>
    <col min="5870" max="5874" width="15.7109375" style="27" customWidth="1"/>
    <col min="5875" max="5878" width="12.7109375" style="27" customWidth="1"/>
    <col min="5879" max="5882" width="15.7109375" style="27" customWidth="1"/>
    <col min="5883" max="5883" width="22.85546875" style="27" customWidth="1"/>
    <col min="5884" max="5884" width="20.7109375" style="27" customWidth="1"/>
    <col min="5885" max="5885" width="16.7109375" style="27" customWidth="1"/>
    <col min="5886" max="6125" width="10.7109375" style="27"/>
    <col min="6126" max="6130" width="15.7109375" style="27" customWidth="1"/>
    <col min="6131" max="6134" width="12.7109375" style="27" customWidth="1"/>
    <col min="6135" max="6138" width="15.7109375" style="27" customWidth="1"/>
    <col min="6139" max="6139" width="22.85546875" style="27" customWidth="1"/>
    <col min="6140" max="6140" width="20.7109375" style="27" customWidth="1"/>
    <col min="6141" max="6141" width="16.7109375" style="27" customWidth="1"/>
    <col min="6142" max="6381" width="10.7109375" style="27"/>
    <col min="6382" max="6386" width="15.7109375" style="27" customWidth="1"/>
    <col min="6387" max="6390" width="12.7109375" style="27" customWidth="1"/>
    <col min="6391" max="6394" width="15.7109375" style="27" customWidth="1"/>
    <col min="6395" max="6395" width="22.85546875" style="27" customWidth="1"/>
    <col min="6396" max="6396" width="20.7109375" style="27" customWidth="1"/>
    <col min="6397" max="6397" width="16.7109375" style="27" customWidth="1"/>
    <col min="6398" max="6637" width="10.7109375" style="27"/>
    <col min="6638" max="6642" width="15.7109375" style="27" customWidth="1"/>
    <col min="6643" max="6646" width="12.7109375" style="27" customWidth="1"/>
    <col min="6647" max="6650" width="15.7109375" style="27" customWidth="1"/>
    <col min="6651" max="6651" width="22.85546875" style="27" customWidth="1"/>
    <col min="6652" max="6652" width="20.7109375" style="27" customWidth="1"/>
    <col min="6653" max="6653" width="16.7109375" style="27" customWidth="1"/>
    <col min="6654" max="6893" width="10.7109375" style="27"/>
    <col min="6894" max="6898" width="15.7109375" style="27" customWidth="1"/>
    <col min="6899" max="6902" width="12.7109375" style="27" customWidth="1"/>
    <col min="6903" max="6906" width="15.7109375" style="27" customWidth="1"/>
    <col min="6907" max="6907" width="22.85546875" style="27" customWidth="1"/>
    <col min="6908" max="6908" width="20.7109375" style="27" customWidth="1"/>
    <col min="6909" max="6909" width="16.7109375" style="27" customWidth="1"/>
    <col min="6910" max="7149" width="10.7109375" style="27"/>
    <col min="7150" max="7154" width="15.7109375" style="27" customWidth="1"/>
    <col min="7155" max="7158" width="12.7109375" style="27" customWidth="1"/>
    <col min="7159" max="7162" width="15.7109375" style="27" customWidth="1"/>
    <col min="7163" max="7163" width="22.85546875" style="27" customWidth="1"/>
    <col min="7164" max="7164" width="20.7109375" style="27" customWidth="1"/>
    <col min="7165" max="7165" width="16.7109375" style="27" customWidth="1"/>
    <col min="7166" max="7405" width="10.7109375" style="27"/>
    <col min="7406" max="7410" width="15.7109375" style="27" customWidth="1"/>
    <col min="7411" max="7414" width="12.7109375" style="27" customWidth="1"/>
    <col min="7415" max="7418" width="15.7109375" style="27" customWidth="1"/>
    <col min="7419" max="7419" width="22.85546875" style="27" customWidth="1"/>
    <col min="7420" max="7420" width="20.7109375" style="27" customWidth="1"/>
    <col min="7421" max="7421" width="16.7109375" style="27" customWidth="1"/>
    <col min="7422" max="7661" width="10.7109375" style="27"/>
    <col min="7662" max="7666" width="15.7109375" style="27" customWidth="1"/>
    <col min="7667" max="7670" width="12.7109375" style="27" customWidth="1"/>
    <col min="7671" max="7674" width="15.7109375" style="27" customWidth="1"/>
    <col min="7675" max="7675" width="22.85546875" style="27" customWidth="1"/>
    <col min="7676" max="7676" width="20.7109375" style="27" customWidth="1"/>
    <col min="7677" max="7677" width="16.7109375" style="27" customWidth="1"/>
    <col min="7678" max="7917" width="10.7109375" style="27"/>
    <col min="7918" max="7922" width="15.7109375" style="27" customWidth="1"/>
    <col min="7923" max="7926" width="12.7109375" style="27" customWidth="1"/>
    <col min="7927" max="7930" width="15.7109375" style="27" customWidth="1"/>
    <col min="7931" max="7931" width="22.85546875" style="27" customWidth="1"/>
    <col min="7932" max="7932" width="20.7109375" style="27" customWidth="1"/>
    <col min="7933" max="7933" width="16.7109375" style="27" customWidth="1"/>
    <col min="7934" max="8173" width="10.7109375" style="27"/>
    <col min="8174" max="8178" width="15.7109375" style="27" customWidth="1"/>
    <col min="8179" max="8182" width="12.7109375" style="27" customWidth="1"/>
    <col min="8183" max="8186" width="15.7109375" style="27" customWidth="1"/>
    <col min="8187" max="8187" width="22.85546875" style="27" customWidth="1"/>
    <col min="8188" max="8188" width="20.7109375" style="27" customWidth="1"/>
    <col min="8189" max="8189" width="16.7109375" style="27" customWidth="1"/>
    <col min="8190" max="8429" width="10.7109375" style="27"/>
    <col min="8430" max="8434" width="15.7109375" style="27" customWidth="1"/>
    <col min="8435" max="8438" width="12.7109375" style="27" customWidth="1"/>
    <col min="8439" max="8442" width="15.7109375" style="27" customWidth="1"/>
    <col min="8443" max="8443" width="22.85546875" style="27" customWidth="1"/>
    <col min="8444" max="8444" width="20.7109375" style="27" customWidth="1"/>
    <col min="8445" max="8445" width="16.7109375" style="27" customWidth="1"/>
    <col min="8446" max="8685" width="10.7109375" style="27"/>
    <col min="8686" max="8690" width="15.7109375" style="27" customWidth="1"/>
    <col min="8691" max="8694" width="12.7109375" style="27" customWidth="1"/>
    <col min="8695" max="8698" width="15.7109375" style="27" customWidth="1"/>
    <col min="8699" max="8699" width="22.85546875" style="27" customWidth="1"/>
    <col min="8700" max="8700" width="20.7109375" style="27" customWidth="1"/>
    <col min="8701" max="8701" width="16.7109375" style="27" customWidth="1"/>
    <col min="8702" max="8941" width="10.7109375" style="27"/>
    <col min="8942" max="8946" width="15.7109375" style="27" customWidth="1"/>
    <col min="8947" max="8950" width="12.7109375" style="27" customWidth="1"/>
    <col min="8951" max="8954" width="15.7109375" style="27" customWidth="1"/>
    <col min="8955" max="8955" width="22.85546875" style="27" customWidth="1"/>
    <col min="8956" max="8956" width="20.7109375" style="27" customWidth="1"/>
    <col min="8957" max="8957" width="16.7109375" style="27" customWidth="1"/>
    <col min="8958" max="9197" width="10.7109375" style="27"/>
    <col min="9198" max="9202" width="15.7109375" style="27" customWidth="1"/>
    <col min="9203" max="9206" width="12.7109375" style="27" customWidth="1"/>
    <col min="9207" max="9210" width="15.7109375" style="27" customWidth="1"/>
    <col min="9211" max="9211" width="22.85546875" style="27" customWidth="1"/>
    <col min="9212" max="9212" width="20.7109375" style="27" customWidth="1"/>
    <col min="9213" max="9213" width="16.7109375" style="27" customWidth="1"/>
    <col min="9214" max="9453" width="10.7109375" style="27"/>
    <col min="9454" max="9458" width="15.7109375" style="27" customWidth="1"/>
    <col min="9459" max="9462" width="12.7109375" style="27" customWidth="1"/>
    <col min="9463" max="9466" width="15.7109375" style="27" customWidth="1"/>
    <col min="9467" max="9467" width="22.85546875" style="27" customWidth="1"/>
    <col min="9468" max="9468" width="20.7109375" style="27" customWidth="1"/>
    <col min="9469" max="9469" width="16.7109375" style="27" customWidth="1"/>
    <col min="9470" max="9709" width="10.7109375" style="27"/>
    <col min="9710" max="9714" width="15.7109375" style="27" customWidth="1"/>
    <col min="9715" max="9718" width="12.7109375" style="27" customWidth="1"/>
    <col min="9719" max="9722" width="15.7109375" style="27" customWidth="1"/>
    <col min="9723" max="9723" width="22.85546875" style="27" customWidth="1"/>
    <col min="9724" max="9724" width="20.7109375" style="27" customWidth="1"/>
    <col min="9725" max="9725" width="16.7109375" style="27" customWidth="1"/>
    <col min="9726" max="9965" width="10.7109375" style="27"/>
    <col min="9966" max="9970" width="15.7109375" style="27" customWidth="1"/>
    <col min="9971" max="9974" width="12.7109375" style="27" customWidth="1"/>
    <col min="9975" max="9978" width="15.7109375" style="27" customWidth="1"/>
    <col min="9979" max="9979" width="22.85546875" style="27" customWidth="1"/>
    <col min="9980" max="9980" width="20.7109375" style="27" customWidth="1"/>
    <col min="9981" max="9981" width="16.7109375" style="27" customWidth="1"/>
    <col min="9982" max="10221" width="10.7109375" style="27"/>
    <col min="10222" max="10226" width="15.7109375" style="27" customWidth="1"/>
    <col min="10227" max="10230" width="12.7109375" style="27" customWidth="1"/>
    <col min="10231" max="10234" width="15.7109375" style="27" customWidth="1"/>
    <col min="10235" max="10235" width="22.85546875" style="27" customWidth="1"/>
    <col min="10236" max="10236" width="20.7109375" style="27" customWidth="1"/>
    <col min="10237" max="10237" width="16.7109375" style="27" customWidth="1"/>
    <col min="10238" max="10477" width="10.7109375" style="27"/>
    <col min="10478" max="10482" width="15.7109375" style="27" customWidth="1"/>
    <col min="10483" max="10486" width="12.7109375" style="27" customWidth="1"/>
    <col min="10487" max="10490" width="15.7109375" style="27" customWidth="1"/>
    <col min="10491" max="10491" width="22.85546875" style="27" customWidth="1"/>
    <col min="10492" max="10492" width="20.7109375" style="27" customWidth="1"/>
    <col min="10493" max="10493" width="16.7109375" style="27" customWidth="1"/>
    <col min="10494" max="10733" width="10.7109375" style="27"/>
    <col min="10734" max="10738" width="15.7109375" style="27" customWidth="1"/>
    <col min="10739" max="10742" width="12.7109375" style="27" customWidth="1"/>
    <col min="10743" max="10746" width="15.7109375" style="27" customWidth="1"/>
    <col min="10747" max="10747" width="22.85546875" style="27" customWidth="1"/>
    <col min="10748" max="10748" width="20.7109375" style="27" customWidth="1"/>
    <col min="10749" max="10749" width="16.7109375" style="27" customWidth="1"/>
    <col min="10750" max="10989" width="10.7109375" style="27"/>
    <col min="10990" max="10994" width="15.7109375" style="27" customWidth="1"/>
    <col min="10995" max="10998" width="12.7109375" style="27" customWidth="1"/>
    <col min="10999" max="11002" width="15.7109375" style="27" customWidth="1"/>
    <col min="11003" max="11003" width="22.85546875" style="27" customWidth="1"/>
    <col min="11004" max="11004" width="20.7109375" style="27" customWidth="1"/>
    <col min="11005" max="11005" width="16.7109375" style="27" customWidth="1"/>
    <col min="11006" max="11245" width="10.7109375" style="27"/>
    <col min="11246" max="11250" width="15.7109375" style="27" customWidth="1"/>
    <col min="11251" max="11254" width="12.7109375" style="27" customWidth="1"/>
    <col min="11255" max="11258" width="15.7109375" style="27" customWidth="1"/>
    <col min="11259" max="11259" width="22.85546875" style="27" customWidth="1"/>
    <col min="11260" max="11260" width="20.7109375" style="27" customWidth="1"/>
    <col min="11261" max="11261" width="16.7109375" style="27" customWidth="1"/>
    <col min="11262" max="11501" width="10.7109375" style="27"/>
    <col min="11502" max="11506" width="15.7109375" style="27" customWidth="1"/>
    <col min="11507" max="11510" width="12.7109375" style="27" customWidth="1"/>
    <col min="11511" max="11514" width="15.7109375" style="27" customWidth="1"/>
    <col min="11515" max="11515" width="22.85546875" style="27" customWidth="1"/>
    <col min="11516" max="11516" width="20.7109375" style="27" customWidth="1"/>
    <col min="11517" max="11517" width="16.7109375" style="27" customWidth="1"/>
    <col min="11518" max="11757" width="10.7109375" style="27"/>
    <col min="11758" max="11762" width="15.7109375" style="27" customWidth="1"/>
    <col min="11763" max="11766" width="12.7109375" style="27" customWidth="1"/>
    <col min="11767" max="11770" width="15.7109375" style="27" customWidth="1"/>
    <col min="11771" max="11771" width="22.85546875" style="27" customWidth="1"/>
    <col min="11772" max="11772" width="20.7109375" style="27" customWidth="1"/>
    <col min="11773" max="11773" width="16.7109375" style="27" customWidth="1"/>
    <col min="11774" max="12013" width="10.7109375" style="27"/>
    <col min="12014" max="12018" width="15.7109375" style="27" customWidth="1"/>
    <col min="12019" max="12022" width="12.7109375" style="27" customWidth="1"/>
    <col min="12023" max="12026" width="15.7109375" style="27" customWidth="1"/>
    <col min="12027" max="12027" width="22.85546875" style="27" customWidth="1"/>
    <col min="12028" max="12028" width="20.7109375" style="27" customWidth="1"/>
    <col min="12029" max="12029" width="16.7109375" style="27" customWidth="1"/>
    <col min="12030" max="12269" width="10.7109375" style="27"/>
    <col min="12270" max="12274" width="15.7109375" style="27" customWidth="1"/>
    <col min="12275" max="12278" width="12.7109375" style="27" customWidth="1"/>
    <col min="12279" max="12282" width="15.7109375" style="27" customWidth="1"/>
    <col min="12283" max="12283" width="22.85546875" style="27" customWidth="1"/>
    <col min="12284" max="12284" width="20.7109375" style="27" customWidth="1"/>
    <col min="12285" max="12285" width="16.7109375" style="27" customWidth="1"/>
    <col min="12286" max="12525" width="10.7109375" style="27"/>
    <col min="12526" max="12530" width="15.7109375" style="27" customWidth="1"/>
    <col min="12531" max="12534" width="12.7109375" style="27" customWidth="1"/>
    <col min="12535" max="12538" width="15.7109375" style="27" customWidth="1"/>
    <col min="12539" max="12539" width="22.85546875" style="27" customWidth="1"/>
    <col min="12540" max="12540" width="20.7109375" style="27" customWidth="1"/>
    <col min="12541" max="12541" width="16.7109375" style="27" customWidth="1"/>
    <col min="12542" max="12781" width="10.7109375" style="27"/>
    <col min="12782" max="12786" width="15.7109375" style="27" customWidth="1"/>
    <col min="12787" max="12790" width="12.7109375" style="27" customWidth="1"/>
    <col min="12791" max="12794" width="15.7109375" style="27" customWidth="1"/>
    <col min="12795" max="12795" width="22.85546875" style="27" customWidth="1"/>
    <col min="12796" max="12796" width="20.7109375" style="27" customWidth="1"/>
    <col min="12797" max="12797" width="16.7109375" style="27" customWidth="1"/>
    <col min="12798" max="13037" width="10.7109375" style="27"/>
    <col min="13038" max="13042" width="15.7109375" style="27" customWidth="1"/>
    <col min="13043" max="13046" width="12.7109375" style="27" customWidth="1"/>
    <col min="13047" max="13050" width="15.7109375" style="27" customWidth="1"/>
    <col min="13051" max="13051" width="22.85546875" style="27" customWidth="1"/>
    <col min="13052" max="13052" width="20.7109375" style="27" customWidth="1"/>
    <col min="13053" max="13053" width="16.7109375" style="27" customWidth="1"/>
    <col min="13054" max="13293" width="10.7109375" style="27"/>
    <col min="13294" max="13298" width="15.7109375" style="27" customWidth="1"/>
    <col min="13299" max="13302" width="12.7109375" style="27" customWidth="1"/>
    <col min="13303" max="13306" width="15.7109375" style="27" customWidth="1"/>
    <col min="13307" max="13307" width="22.85546875" style="27" customWidth="1"/>
    <col min="13308" max="13308" width="20.7109375" style="27" customWidth="1"/>
    <col min="13309" max="13309" width="16.7109375" style="27" customWidth="1"/>
    <col min="13310" max="13549" width="10.7109375" style="27"/>
    <col min="13550" max="13554" width="15.7109375" style="27" customWidth="1"/>
    <col min="13555" max="13558" width="12.7109375" style="27" customWidth="1"/>
    <col min="13559" max="13562" width="15.7109375" style="27" customWidth="1"/>
    <col min="13563" max="13563" width="22.85546875" style="27" customWidth="1"/>
    <col min="13564" max="13564" width="20.7109375" style="27" customWidth="1"/>
    <col min="13565" max="13565" width="16.7109375" style="27" customWidth="1"/>
    <col min="13566" max="13805" width="10.7109375" style="27"/>
    <col min="13806" max="13810" width="15.7109375" style="27" customWidth="1"/>
    <col min="13811" max="13814" width="12.7109375" style="27" customWidth="1"/>
    <col min="13815" max="13818" width="15.7109375" style="27" customWidth="1"/>
    <col min="13819" max="13819" width="22.85546875" style="27" customWidth="1"/>
    <col min="13820" max="13820" width="20.7109375" style="27" customWidth="1"/>
    <col min="13821" max="13821" width="16.7109375" style="27" customWidth="1"/>
    <col min="13822" max="14061" width="10.7109375" style="27"/>
    <col min="14062" max="14066" width="15.7109375" style="27" customWidth="1"/>
    <col min="14067" max="14070" width="12.7109375" style="27" customWidth="1"/>
    <col min="14071" max="14074" width="15.7109375" style="27" customWidth="1"/>
    <col min="14075" max="14075" width="22.85546875" style="27" customWidth="1"/>
    <col min="14076" max="14076" width="20.7109375" style="27" customWidth="1"/>
    <col min="14077" max="14077" width="16.7109375" style="27" customWidth="1"/>
    <col min="14078" max="14317" width="10.7109375" style="27"/>
    <col min="14318" max="14322" width="15.7109375" style="27" customWidth="1"/>
    <col min="14323" max="14326" width="12.7109375" style="27" customWidth="1"/>
    <col min="14327" max="14330" width="15.7109375" style="27" customWidth="1"/>
    <col min="14331" max="14331" width="22.85546875" style="27" customWidth="1"/>
    <col min="14332" max="14332" width="20.7109375" style="27" customWidth="1"/>
    <col min="14333" max="14333" width="16.7109375" style="27" customWidth="1"/>
    <col min="14334" max="14573" width="10.7109375" style="27"/>
    <col min="14574" max="14578" width="15.7109375" style="27" customWidth="1"/>
    <col min="14579" max="14582" width="12.7109375" style="27" customWidth="1"/>
    <col min="14583" max="14586" width="15.7109375" style="27" customWidth="1"/>
    <col min="14587" max="14587" width="22.85546875" style="27" customWidth="1"/>
    <col min="14588" max="14588" width="20.7109375" style="27" customWidth="1"/>
    <col min="14589" max="14589" width="16.7109375" style="27" customWidth="1"/>
    <col min="14590" max="14829" width="10.7109375" style="27"/>
    <col min="14830" max="14834" width="15.7109375" style="27" customWidth="1"/>
    <col min="14835" max="14838" width="12.7109375" style="27" customWidth="1"/>
    <col min="14839" max="14842" width="15.7109375" style="27" customWidth="1"/>
    <col min="14843" max="14843" width="22.85546875" style="27" customWidth="1"/>
    <col min="14844" max="14844" width="20.7109375" style="27" customWidth="1"/>
    <col min="14845" max="14845" width="16.7109375" style="27" customWidth="1"/>
    <col min="14846" max="15085" width="10.7109375" style="27"/>
    <col min="15086" max="15090" width="15.7109375" style="27" customWidth="1"/>
    <col min="15091" max="15094" width="12.7109375" style="27" customWidth="1"/>
    <col min="15095" max="15098" width="15.7109375" style="27" customWidth="1"/>
    <col min="15099" max="15099" width="22.85546875" style="27" customWidth="1"/>
    <col min="15100" max="15100" width="20.7109375" style="27" customWidth="1"/>
    <col min="15101" max="15101" width="16.7109375" style="27" customWidth="1"/>
    <col min="15102" max="15341" width="10.7109375" style="27"/>
    <col min="15342" max="15346" width="15.7109375" style="27" customWidth="1"/>
    <col min="15347" max="15350" width="12.7109375" style="27" customWidth="1"/>
    <col min="15351" max="15354" width="15.7109375" style="27" customWidth="1"/>
    <col min="15355" max="15355" width="22.85546875" style="27" customWidth="1"/>
    <col min="15356" max="15356" width="20.7109375" style="27" customWidth="1"/>
    <col min="15357" max="15357" width="16.7109375" style="27" customWidth="1"/>
    <col min="15358" max="15597" width="10.7109375" style="27"/>
    <col min="15598" max="15602" width="15.7109375" style="27" customWidth="1"/>
    <col min="15603" max="15606" width="12.7109375" style="27" customWidth="1"/>
    <col min="15607" max="15610" width="15.7109375" style="27" customWidth="1"/>
    <col min="15611" max="15611" width="22.85546875" style="27" customWidth="1"/>
    <col min="15612" max="15612" width="20.7109375" style="27" customWidth="1"/>
    <col min="15613" max="15613" width="16.7109375" style="27" customWidth="1"/>
    <col min="15614" max="15853" width="10.7109375" style="27"/>
    <col min="15854" max="15858" width="15.7109375" style="27" customWidth="1"/>
    <col min="15859" max="15862" width="12.7109375" style="27" customWidth="1"/>
    <col min="15863" max="15866" width="15.7109375" style="27" customWidth="1"/>
    <col min="15867" max="15867" width="22.85546875" style="27" customWidth="1"/>
    <col min="15868" max="15868" width="20.7109375" style="27" customWidth="1"/>
    <col min="15869" max="15869" width="16.7109375" style="27" customWidth="1"/>
    <col min="15870" max="16109" width="10.7109375" style="27"/>
    <col min="16110" max="16114" width="15.7109375" style="27" customWidth="1"/>
    <col min="16115" max="16118" width="12.7109375" style="27" customWidth="1"/>
    <col min="16119" max="16122" width="15.7109375" style="27" customWidth="1"/>
    <col min="16123" max="16123" width="22.85546875" style="27" customWidth="1"/>
    <col min="16124" max="16124" width="20.7109375" style="27" customWidth="1"/>
    <col min="16125" max="16125" width="16.7109375" style="27" customWidth="1"/>
    <col min="16126" max="16384" width="10.7109375" style="27"/>
  </cols>
  <sheetData>
    <row r="1" spans="1:20" ht="3" customHeight="1" x14ac:dyDescent="0.25"/>
    <row r="2" spans="1:20" ht="15" customHeight="1" x14ac:dyDescent="0.25">
      <c r="T2" s="105" t="s">
        <v>68</v>
      </c>
    </row>
    <row r="3" spans="1:20" s="7" customFormat="1" ht="18.75" customHeight="1" x14ac:dyDescent="0.25">
      <c r="A3" s="13"/>
      <c r="T3" s="25" t="s">
        <v>10</v>
      </c>
    </row>
    <row r="4" spans="1:20" s="7" customFormat="1" ht="18.75" customHeight="1" x14ac:dyDescent="0.25">
      <c r="A4" s="13"/>
      <c r="T4" s="25" t="s">
        <v>67</v>
      </c>
    </row>
    <row r="5" spans="1:20" s="7" customFormat="1" ht="18.75" customHeight="1" x14ac:dyDescent="0.3">
      <c r="A5" s="13"/>
      <c r="T5" s="11"/>
    </row>
    <row r="6" spans="1:20" s="7" customFormat="1" ht="18.75" x14ac:dyDescent="0.2">
      <c r="A6" s="198" t="str">
        <f>'1. паспорт местоположение'!A5:C5</f>
        <v>Год раскрытия информации: 2025 год</v>
      </c>
      <c r="B6" s="198"/>
      <c r="C6" s="198"/>
      <c r="D6" s="198"/>
      <c r="E6" s="198"/>
      <c r="F6" s="198"/>
      <c r="G6" s="198"/>
      <c r="H6" s="198"/>
      <c r="I6" s="198"/>
      <c r="J6" s="198"/>
      <c r="K6" s="198"/>
      <c r="L6" s="198"/>
      <c r="M6" s="198"/>
      <c r="N6" s="198"/>
      <c r="O6" s="198"/>
      <c r="P6" s="198"/>
      <c r="Q6" s="198"/>
      <c r="R6" s="198"/>
      <c r="S6" s="198"/>
      <c r="T6" s="198"/>
    </row>
    <row r="7" spans="1:20" s="7" customFormat="1" x14ac:dyDescent="0.2">
      <c r="A7" s="12"/>
    </row>
    <row r="8" spans="1:20" s="7" customFormat="1" ht="18.75" x14ac:dyDescent="0.2">
      <c r="A8" s="202" t="s">
        <v>9</v>
      </c>
      <c r="B8" s="202"/>
      <c r="C8" s="202"/>
      <c r="D8" s="202"/>
      <c r="E8" s="202"/>
      <c r="F8" s="202"/>
      <c r="G8" s="202"/>
      <c r="H8" s="202"/>
      <c r="I8" s="202"/>
      <c r="J8" s="202"/>
      <c r="K8" s="202"/>
      <c r="L8" s="202"/>
      <c r="M8" s="202"/>
      <c r="N8" s="202"/>
      <c r="O8" s="202"/>
      <c r="P8" s="202"/>
      <c r="Q8" s="202"/>
      <c r="R8" s="202"/>
      <c r="S8" s="202"/>
      <c r="T8" s="202"/>
    </row>
    <row r="9" spans="1:20" s="7" customFormat="1" ht="18.75" x14ac:dyDescent="0.2">
      <c r="A9" s="202"/>
      <c r="B9" s="202"/>
      <c r="C9" s="202"/>
      <c r="D9" s="202"/>
      <c r="E9" s="202"/>
      <c r="F9" s="202"/>
      <c r="G9" s="202"/>
      <c r="H9" s="202"/>
      <c r="I9" s="202"/>
      <c r="J9" s="202"/>
      <c r="K9" s="202"/>
      <c r="L9" s="202"/>
      <c r="M9" s="202"/>
      <c r="N9" s="202"/>
      <c r="O9" s="202"/>
      <c r="P9" s="202"/>
      <c r="Q9" s="202"/>
      <c r="R9" s="202"/>
      <c r="S9" s="202"/>
      <c r="T9" s="202"/>
    </row>
    <row r="10" spans="1:20" s="7" customFormat="1" ht="18.75" customHeight="1" x14ac:dyDescent="0.2">
      <c r="A10" s="201" t="str">
        <f>'1. паспорт местоположение'!A9:C9</f>
        <v>Акционерное общество "Братская электросетевая компания"</v>
      </c>
      <c r="B10" s="201"/>
      <c r="C10" s="201"/>
      <c r="D10" s="201"/>
      <c r="E10" s="201"/>
      <c r="F10" s="201"/>
      <c r="G10" s="201"/>
      <c r="H10" s="201"/>
      <c r="I10" s="201"/>
      <c r="J10" s="201"/>
      <c r="K10" s="201"/>
      <c r="L10" s="201"/>
      <c r="M10" s="201"/>
      <c r="N10" s="201"/>
      <c r="O10" s="201"/>
      <c r="P10" s="201"/>
      <c r="Q10" s="201"/>
      <c r="R10" s="201"/>
      <c r="S10" s="201"/>
      <c r="T10" s="201"/>
    </row>
    <row r="11" spans="1:20" s="7" customFormat="1" ht="18.75" customHeight="1" x14ac:dyDescent="0.2">
      <c r="A11" s="199" t="s">
        <v>8</v>
      </c>
      <c r="B11" s="199"/>
      <c r="C11" s="199"/>
      <c r="D11" s="199"/>
      <c r="E11" s="199"/>
      <c r="F11" s="199"/>
      <c r="G11" s="199"/>
      <c r="H11" s="199"/>
      <c r="I11" s="199"/>
      <c r="J11" s="199"/>
      <c r="K11" s="199"/>
      <c r="L11" s="199"/>
      <c r="M11" s="199"/>
      <c r="N11" s="199"/>
      <c r="O11" s="199"/>
      <c r="P11" s="199"/>
      <c r="Q11" s="199"/>
      <c r="R11" s="199"/>
      <c r="S11" s="199"/>
      <c r="T11" s="199"/>
    </row>
    <row r="12" spans="1:20" s="7" customFormat="1" ht="18.75" x14ac:dyDescent="0.2">
      <c r="A12" s="202"/>
      <c r="B12" s="202"/>
      <c r="C12" s="202"/>
      <c r="D12" s="202"/>
      <c r="E12" s="202"/>
      <c r="F12" s="202"/>
      <c r="G12" s="202"/>
      <c r="H12" s="202"/>
      <c r="I12" s="202"/>
      <c r="J12" s="202"/>
      <c r="K12" s="202"/>
      <c r="L12" s="202"/>
      <c r="M12" s="202"/>
      <c r="N12" s="202"/>
      <c r="O12" s="202"/>
      <c r="P12" s="202"/>
      <c r="Q12" s="202"/>
      <c r="R12" s="202"/>
      <c r="S12" s="202"/>
      <c r="T12" s="202"/>
    </row>
    <row r="13" spans="1:20" s="7" customFormat="1" ht="18.75" customHeight="1" x14ac:dyDescent="0.2">
      <c r="A13" s="202" t="str">
        <f>'1. паспорт местоположение'!A12:C12</f>
        <v>O_1.5.2</v>
      </c>
      <c r="B13" s="202"/>
      <c r="C13" s="202"/>
      <c r="D13" s="202"/>
      <c r="E13" s="202"/>
      <c r="F13" s="202"/>
      <c r="G13" s="202"/>
      <c r="H13" s="202"/>
      <c r="I13" s="202"/>
      <c r="J13" s="202"/>
      <c r="K13" s="202"/>
      <c r="L13" s="202"/>
      <c r="M13" s="202"/>
      <c r="N13" s="202"/>
      <c r="O13" s="202"/>
      <c r="P13" s="202"/>
      <c r="Q13" s="202"/>
      <c r="R13" s="202"/>
      <c r="S13" s="202"/>
      <c r="T13" s="202"/>
    </row>
    <row r="14" spans="1:20" s="7" customFormat="1" ht="18.75" customHeight="1" x14ac:dyDescent="0.2">
      <c r="A14" s="199" t="s">
        <v>7</v>
      </c>
      <c r="B14" s="199"/>
      <c r="C14" s="199"/>
      <c r="D14" s="199"/>
      <c r="E14" s="199"/>
      <c r="F14" s="199"/>
      <c r="G14" s="199"/>
      <c r="H14" s="199"/>
      <c r="I14" s="199"/>
      <c r="J14" s="199"/>
      <c r="K14" s="199"/>
      <c r="L14" s="199"/>
      <c r="M14" s="199"/>
      <c r="N14" s="199"/>
      <c r="O14" s="199"/>
      <c r="P14" s="199"/>
      <c r="Q14" s="199"/>
      <c r="R14" s="199"/>
      <c r="S14" s="199"/>
      <c r="T14" s="199"/>
    </row>
    <row r="15" spans="1:20" s="7" customFormat="1" ht="15.75" customHeight="1" x14ac:dyDescent="0.2">
      <c r="A15" s="203"/>
      <c r="B15" s="203"/>
      <c r="C15" s="203"/>
      <c r="D15" s="203"/>
      <c r="E15" s="203"/>
      <c r="F15" s="203"/>
      <c r="G15" s="203"/>
      <c r="H15" s="203"/>
      <c r="I15" s="203"/>
      <c r="J15" s="203"/>
      <c r="K15" s="203"/>
      <c r="L15" s="203"/>
      <c r="M15" s="203"/>
      <c r="N15" s="203"/>
      <c r="O15" s="203"/>
      <c r="P15" s="203"/>
      <c r="Q15" s="203"/>
      <c r="R15" s="203"/>
      <c r="S15" s="203"/>
      <c r="T15" s="203"/>
    </row>
    <row r="16" spans="1:20" s="2" customFormat="1" ht="18.75" x14ac:dyDescent="0.2">
      <c r="A16" s="201"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6" s="201"/>
      <c r="C16" s="201"/>
      <c r="D16" s="201"/>
      <c r="E16" s="201"/>
      <c r="F16" s="201"/>
      <c r="G16" s="201"/>
      <c r="H16" s="201"/>
      <c r="I16" s="201"/>
      <c r="J16" s="201"/>
      <c r="K16" s="201"/>
      <c r="L16" s="201"/>
      <c r="M16" s="201"/>
      <c r="N16" s="201"/>
      <c r="O16" s="201"/>
      <c r="P16" s="201"/>
      <c r="Q16" s="201"/>
      <c r="R16" s="201"/>
      <c r="S16" s="201"/>
      <c r="T16" s="201"/>
    </row>
    <row r="17" spans="1:113" s="2" customFormat="1" ht="15" customHeight="1" x14ac:dyDescent="0.2">
      <c r="A17" s="199" t="s">
        <v>6</v>
      </c>
      <c r="B17" s="199"/>
      <c r="C17" s="199"/>
      <c r="D17" s="199"/>
      <c r="E17" s="199"/>
      <c r="F17" s="199"/>
      <c r="G17" s="199"/>
      <c r="H17" s="199"/>
      <c r="I17" s="199"/>
      <c r="J17" s="199"/>
      <c r="K17" s="199"/>
      <c r="L17" s="199"/>
      <c r="M17" s="199"/>
      <c r="N17" s="199"/>
      <c r="O17" s="199"/>
      <c r="P17" s="199"/>
      <c r="Q17" s="199"/>
      <c r="R17" s="199"/>
      <c r="S17" s="199"/>
      <c r="T17" s="199"/>
    </row>
    <row r="18" spans="1:113" s="2"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203"/>
    </row>
    <row r="19" spans="1:113" s="2" customFormat="1" ht="15" customHeight="1" x14ac:dyDescent="0.2">
      <c r="A19" s="201" t="s">
        <v>446</v>
      </c>
      <c r="B19" s="201"/>
      <c r="C19" s="201"/>
      <c r="D19" s="201"/>
      <c r="E19" s="201"/>
      <c r="F19" s="201"/>
      <c r="G19" s="201"/>
      <c r="H19" s="201"/>
      <c r="I19" s="201"/>
      <c r="J19" s="201"/>
      <c r="K19" s="201"/>
      <c r="L19" s="201"/>
      <c r="M19" s="201"/>
      <c r="N19" s="201"/>
      <c r="O19" s="201"/>
      <c r="P19" s="201"/>
      <c r="Q19" s="201"/>
      <c r="R19" s="201"/>
      <c r="S19" s="201"/>
      <c r="T19" s="201"/>
    </row>
    <row r="20" spans="1:113" s="28" customFormat="1" ht="21" customHeight="1" x14ac:dyDescent="0.25">
      <c r="A20" s="212"/>
      <c r="B20" s="212"/>
      <c r="C20" s="212"/>
      <c r="D20" s="212"/>
      <c r="E20" s="212"/>
      <c r="F20" s="212"/>
      <c r="G20" s="212"/>
      <c r="H20" s="212"/>
      <c r="I20" s="212"/>
      <c r="J20" s="212"/>
      <c r="K20" s="212"/>
      <c r="L20" s="212"/>
      <c r="M20" s="212"/>
      <c r="N20" s="212"/>
      <c r="O20" s="212"/>
      <c r="P20" s="212"/>
      <c r="Q20" s="212"/>
      <c r="R20" s="212"/>
      <c r="S20" s="212"/>
      <c r="T20" s="212"/>
    </row>
    <row r="21" spans="1:113" ht="46.5" customHeight="1" x14ac:dyDescent="0.25">
      <c r="A21" s="213" t="s">
        <v>5</v>
      </c>
      <c r="B21" s="216" t="s">
        <v>217</v>
      </c>
      <c r="C21" s="217"/>
      <c r="D21" s="220" t="s">
        <v>115</v>
      </c>
      <c r="E21" s="216" t="s">
        <v>473</v>
      </c>
      <c r="F21" s="217"/>
      <c r="G21" s="216" t="s">
        <v>238</v>
      </c>
      <c r="H21" s="217"/>
      <c r="I21" s="216" t="s">
        <v>114</v>
      </c>
      <c r="J21" s="217"/>
      <c r="K21" s="220" t="s">
        <v>113</v>
      </c>
      <c r="L21" s="216" t="s">
        <v>112</v>
      </c>
      <c r="M21" s="217"/>
      <c r="N21" s="216" t="s">
        <v>469</v>
      </c>
      <c r="O21" s="217"/>
      <c r="P21" s="220" t="s">
        <v>111</v>
      </c>
      <c r="Q21" s="209" t="s">
        <v>110</v>
      </c>
      <c r="R21" s="210"/>
      <c r="S21" s="209" t="s">
        <v>109</v>
      </c>
      <c r="T21" s="211"/>
    </row>
    <row r="22" spans="1:113" ht="204.75" customHeight="1" x14ac:dyDescent="0.25">
      <c r="A22" s="214"/>
      <c r="B22" s="218"/>
      <c r="C22" s="219"/>
      <c r="D22" s="223"/>
      <c r="E22" s="218"/>
      <c r="F22" s="219"/>
      <c r="G22" s="218"/>
      <c r="H22" s="219"/>
      <c r="I22" s="218"/>
      <c r="J22" s="219"/>
      <c r="K22" s="221"/>
      <c r="L22" s="218"/>
      <c r="M22" s="219"/>
      <c r="N22" s="218"/>
      <c r="O22" s="219"/>
      <c r="P22" s="221"/>
      <c r="Q22" s="57" t="s">
        <v>108</v>
      </c>
      <c r="R22" s="57" t="s">
        <v>445</v>
      </c>
      <c r="S22" s="57" t="s">
        <v>107</v>
      </c>
      <c r="T22" s="57" t="s">
        <v>106</v>
      </c>
    </row>
    <row r="23" spans="1:113" ht="51.75" customHeight="1" x14ac:dyDescent="0.25">
      <c r="A23" s="215"/>
      <c r="B23" s="57" t="s">
        <v>104</v>
      </c>
      <c r="C23" s="57" t="s">
        <v>105</v>
      </c>
      <c r="D23" s="221"/>
      <c r="E23" s="57" t="s">
        <v>104</v>
      </c>
      <c r="F23" s="57" t="s">
        <v>105</v>
      </c>
      <c r="G23" s="57" t="s">
        <v>104</v>
      </c>
      <c r="H23" s="57" t="s">
        <v>105</v>
      </c>
      <c r="I23" s="57" t="s">
        <v>104</v>
      </c>
      <c r="J23" s="57" t="s">
        <v>105</v>
      </c>
      <c r="K23" s="57" t="s">
        <v>104</v>
      </c>
      <c r="L23" s="57" t="s">
        <v>104</v>
      </c>
      <c r="M23" s="57" t="s">
        <v>105</v>
      </c>
      <c r="N23" s="57" t="s">
        <v>104</v>
      </c>
      <c r="O23" s="57" t="s">
        <v>105</v>
      </c>
      <c r="P23" s="58" t="s">
        <v>104</v>
      </c>
      <c r="Q23" s="57" t="s">
        <v>104</v>
      </c>
      <c r="R23" s="57" t="s">
        <v>104</v>
      </c>
      <c r="S23" s="57" t="s">
        <v>104</v>
      </c>
      <c r="T23" s="57" t="s">
        <v>104</v>
      </c>
    </row>
    <row r="24" spans="1:113"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113" s="28" customFormat="1" ht="24" customHeight="1" x14ac:dyDescent="0.25">
      <c r="A25" s="21" t="s">
        <v>486</v>
      </c>
      <c r="B25" s="21" t="s">
        <v>486</v>
      </c>
      <c r="C25" s="21" t="s">
        <v>486</v>
      </c>
      <c r="D25" s="21" t="s">
        <v>486</v>
      </c>
      <c r="E25" s="21" t="s">
        <v>486</v>
      </c>
      <c r="F25" s="21" t="s">
        <v>486</v>
      </c>
      <c r="G25" s="21" t="s">
        <v>486</v>
      </c>
      <c r="H25" s="21" t="s">
        <v>486</v>
      </c>
      <c r="I25" s="21" t="s">
        <v>486</v>
      </c>
      <c r="J25" s="21" t="s">
        <v>486</v>
      </c>
      <c r="K25" s="21" t="s">
        <v>486</v>
      </c>
      <c r="L25" s="21" t="s">
        <v>486</v>
      </c>
      <c r="M25" s="21" t="s">
        <v>486</v>
      </c>
      <c r="N25" s="21" t="s">
        <v>486</v>
      </c>
      <c r="O25" s="21" t="s">
        <v>486</v>
      </c>
      <c r="P25" s="21" t="s">
        <v>486</v>
      </c>
      <c r="Q25" s="21" t="s">
        <v>486</v>
      </c>
      <c r="R25" s="21" t="s">
        <v>486</v>
      </c>
      <c r="S25" s="21" t="s">
        <v>486</v>
      </c>
      <c r="T25" s="21" t="s">
        <v>486</v>
      </c>
    </row>
    <row r="26" spans="1:113" ht="3" customHeight="1" x14ac:dyDescent="0.25"/>
    <row r="27" spans="1:113" s="31" customFormat="1" ht="12.75" x14ac:dyDescent="0.2">
      <c r="B27" s="32"/>
      <c r="C27" s="32"/>
      <c r="K27" s="32"/>
    </row>
    <row r="28" spans="1:113" s="31" customFormat="1" x14ac:dyDescent="0.25">
      <c r="B28" s="27" t="s">
        <v>103</v>
      </c>
      <c r="C28" s="27"/>
      <c r="D28" s="27"/>
      <c r="E28" s="27"/>
      <c r="F28" s="27"/>
      <c r="G28" s="27"/>
      <c r="H28" s="27"/>
      <c r="I28" s="27"/>
      <c r="J28" s="27"/>
      <c r="K28" s="27"/>
      <c r="L28" s="27"/>
      <c r="M28" s="27"/>
      <c r="N28" s="27"/>
      <c r="O28" s="27"/>
      <c r="P28" s="27"/>
      <c r="Q28" s="27"/>
      <c r="R28" s="27"/>
    </row>
    <row r="29" spans="1:113" x14ac:dyDescent="0.25">
      <c r="B29" s="222" t="s">
        <v>477</v>
      </c>
      <c r="C29" s="222"/>
      <c r="D29" s="222"/>
      <c r="E29" s="222"/>
      <c r="F29" s="222"/>
      <c r="G29" s="222"/>
      <c r="H29" s="222"/>
      <c r="I29" s="222"/>
      <c r="J29" s="222"/>
      <c r="K29" s="222"/>
      <c r="L29" s="222"/>
      <c r="M29" s="222"/>
      <c r="N29" s="222"/>
      <c r="O29" s="222"/>
      <c r="P29" s="222"/>
      <c r="Q29" s="222"/>
      <c r="R29" s="222"/>
    </row>
    <row r="31" spans="1:113" x14ac:dyDescent="0.25">
      <c r="B31" s="29" t="s">
        <v>444</v>
      </c>
      <c r="C31" s="29"/>
      <c r="D31" s="29"/>
      <c r="E31" s="29"/>
      <c r="H31" s="29"/>
      <c r="I31" s="29"/>
      <c r="J31" s="29"/>
      <c r="K31" s="29"/>
      <c r="L31" s="29"/>
      <c r="M31" s="29"/>
      <c r="N31" s="29"/>
      <c r="O31" s="29"/>
      <c r="P31" s="29"/>
      <c r="Q31" s="29"/>
      <c r="R31" s="29"/>
      <c r="S31" s="30"/>
      <c r="T31" s="30"/>
      <c r="U31" s="30"/>
      <c r="V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x14ac:dyDescent="0.25">
      <c r="B32" s="29" t="s">
        <v>102</v>
      </c>
      <c r="C32" s="29"/>
      <c r="D32" s="29"/>
      <c r="E32" s="29"/>
      <c r="H32" s="29"/>
      <c r="I32" s="29"/>
      <c r="J32" s="29"/>
      <c r="K32" s="29"/>
      <c r="L32" s="29"/>
      <c r="M32" s="29"/>
      <c r="N32" s="29"/>
      <c r="O32" s="29"/>
      <c r="P32" s="29"/>
      <c r="Q32" s="29"/>
      <c r="R32" s="29"/>
    </row>
    <row r="33" spans="2:113" x14ac:dyDescent="0.25">
      <c r="B33" s="29" t="s">
        <v>101</v>
      </c>
      <c r="C33" s="29"/>
      <c r="D33" s="29"/>
      <c r="E33" s="29"/>
      <c r="H33" s="29"/>
      <c r="I33" s="29"/>
      <c r="J33" s="29"/>
      <c r="K33" s="29"/>
      <c r="L33" s="29"/>
      <c r="M33" s="29"/>
      <c r="N33" s="29"/>
      <c r="O33" s="29"/>
      <c r="P33" s="29"/>
      <c r="Q33" s="29"/>
      <c r="R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row>
    <row r="34" spans="2:113" x14ac:dyDescent="0.25">
      <c r="B34" s="29" t="s">
        <v>100</v>
      </c>
      <c r="C34" s="29"/>
      <c r="D34" s="29"/>
      <c r="E34" s="29"/>
      <c r="H34" s="29"/>
      <c r="I34" s="29"/>
      <c r="J34" s="29"/>
      <c r="K34" s="29"/>
      <c r="L34" s="29"/>
      <c r="M34" s="29"/>
      <c r="N34" s="29"/>
      <c r="O34" s="29"/>
      <c r="P34" s="29"/>
      <c r="Q34" s="29"/>
      <c r="R34" s="29"/>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row>
    <row r="35" spans="2:113" x14ac:dyDescent="0.25">
      <c r="B35" s="29" t="s">
        <v>99</v>
      </c>
      <c r="C35" s="29"/>
      <c r="D35" s="29"/>
      <c r="E35" s="29"/>
      <c r="H35" s="29"/>
      <c r="I35" s="29"/>
      <c r="J35" s="29"/>
      <c r="K35" s="29"/>
      <c r="L35" s="29"/>
      <c r="M35" s="29"/>
      <c r="N35" s="29"/>
      <c r="O35" s="29"/>
      <c r="P35" s="29"/>
      <c r="Q35" s="29"/>
      <c r="R35" s="29"/>
      <c r="S35" s="29"/>
      <c r="T35" s="29"/>
      <c r="U35" s="29"/>
      <c r="V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row>
    <row r="36" spans="2:113" x14ac:dyDescent="0.25">
      <c r="B36" s="29" t="s">
        <v>98</v>
      </c>
      <c r="C36" s="29"/>
      <c r="D36" s="29"/>
      <c r="E36" s="29"/>
      <c r="H36" s="29"/>
      <c r="I36" s="29"/>
      <c r="J36" s="29"/>
      <c r="K36" s="29"/>
      <c r="L36" s="29"/>
      <c r="M36" s="29"/>
      <c r="N36" s="29"/>
      <c r="O36" s="29"/>
      <c r="P36" s="29"/>
      <c r="Q36" s="29"/>
      <c r="R36" s="29"/>
      <c r="S36" s="29"/>
      <c r="T36" s="29"/>
      <c r="U36" s="29"/>
      <c r="V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row>
    <row r="37" spans="2:113" x14ac:dyDescent="0.25">
      <c r="B37" s="29" t="s">
        <v>97</v>
      </c>
      <c r="C37" s="29"/>
      <c r="D37" s="29"/>
      <c r="E37" s="29"/>
      <c r="H37" s="29"/>
      <c r="I37" s="29"/>
      <c r="J37" s="29"/>
      <c r="K37" s="29"/>
      <c r="L37" s="29"/>
      <c r="M37" s="29"/>
      <c r="N37" s="29"/>
      <c r="O37" s="29"/>
      <c r="P37" s="29"/>
      <c r="Q37" s="29"/>
      <c r="R37" s="29"/>
      <c r="S37" s="29"/>
      <c r="T37" s="29"/>
      <c r="U37" s="29"/>
      <c r="V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row>
    <row r="38" spans="2:113" x14ac:dyDescent="0.25">
      <c r="B38" s="29" t="s">
        <v>96</v>
      </c>
      <c r="C38" s="29"/>
      <c r="D38" s="29"/>
      <c r="E38" s="29"/>
      <c r="H38" s="29"/>
      <c r="I38" s="29"/>
      <c r="J38" s="29"/>
      <c r="K38" s="29"/>
      <c r="L38" s="29"/>
      <c r="M38" s="29"/>
      <c r="N38" s="29"/>
      <c r="O38" s="29"/>
      <c r="P38" s="29"/>
      <c r="Q38" s="29"/>
      <c r="R38" s="29"/>
      <c r="S38" s="29"/>
      <c r="T38" s="29"/>
      <c r="U38" s="29"/>
      <c r="V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row>
    <row r="39" spans="2:113" x14ac:dyDescent="0.25">
      <c r="B39" s="29" t="s">
        <v>95</v>
      </c>
      <c r="C39" s="29"/>
      <c r="D39" s="29"/>
      <c r="E39" s="29"/>
      <c r="H39" s="29"/>
      <c r="I39" s="29"/>
      <c r="J39" s="29"/>
      <c r="K39" s="29"/>
      <c r="L39" s="29"/>
      <c r="M39" s="29"/>
      <c r="N39" s="29"/>
      <c r="O39" s="29"/>
      <c r="P39" s="29"/>
      <c r="Q39" s="29"/>
      <c r="R39" s="29"/>
      <c r="S39" s="29"/>
      <c r="T39" s="29"/>
      <c r="U39" s="29"/>
      <c r="V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row>
    <row r="40" spans="2:113" x14ac:dyDescent="0.25">
      <c r="B40" s="29" t="s">
        <v>94</v>
      </c>
      <c r="C40" s="29"/>
      <c r="D40" s="29"/>
      <c r="E40" s="29"/>
      <c r="H40" s="29"/>
      <c r="I40" s="29"/>
      <c r="J40" s="29"/>
      <c r="K40" s="29"/>
      <c r="L40" s="29"/>
      <c r="M40" s="29"/>
      <c r="N40" s="29"/>
      <c r="O40" s="29"/>
      <c r="P40" s="29"/>
      <c r="Q40" s="29"/>
      <c r="R40" s="29"/>
      <c r="S40" s="29"/>
      <c r="T40" s="29"/>
      <c r="U40" s="29"/>
      <c r="V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row>
    <row r="41" spans="2:113" x14ac:dyDescent="0.25">
      <c r="Q41" s="29"/>
      <c r="R41" s="29"/>
      <c r="S41" s="29"/>
      <c r="T41" s="29"/>
      <c r="U41" s="29"/>
      <c r="V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row>
    <row r="42" spans="2:113" x14ac:dyDescent="0.25">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R25" sqref="R25"/>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8.85546875" style="27" customWidth="1"/>
    <col min="13" max="13" width="8.7109375" style="27" customWidth="1"/>
    <col min="14" max="14" width="13.7109375" style="27" customWidth="1"/>
    <col min="15" max="16" width="8.7109375" style="27" customWidth="1"/>
    <col min="17" max="17" width="11.85546875" style="27" customWidth="1"/>
    <col min="18" max="18" width="12" style="27" customWidth="1"/>
    <col min="19" max="19" width="18.28515625" style="27" customWidth="1"/>
    <col min="20" max="20" width="22.42578125" style="27" customWidth="1"/>
    <col min="21" max="21" width="30.7109375" style="27" customWidth="1"/>
    <col min="22" max="23" width="8.710937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A1" s="105" t="s">
        <v>68</v>
      </c>
    </row>
    <row r="2" spans="1:27" s="7" customFormat="1" ht="18.75" customHeight="1" x14ac:dyDescent="0.25">
      <c r="E2" s="13"/>
      <c r="AA2" s="25" t="s">
        <v>10</v>
      </c>
    </row>
    <row r="3" spans="1:27" s="7" customFormat="1" ht="18.75" customHeight="1" x14ac:dyDescent="0.25">
      <c r="E3" s="13"/>
      <c r="AA3" s="25" t="s">
        <v>67</v>
      </c>
    </row>
    <row r="4" spans="1:27" s="7" customFormat="1" x14ac:dyDescent="0.2">
      <c r="E4" s="12"/>
    </row>
    <row r="5" spans="1:27" s="7" customFormat="1" ht="18.75" x14ac:dyDescent="0.2">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7" customFormat="1" x14ac:dyDescent="0.2">
      <c r="A6" s="98"/>
      <c r="B6" s="98"/>
      <c r="C6" s="98"/>
      <c r="D6" s="98"/>
      <c r="E6" s="98"/>
      <c r="F6" s="98"/>
      <c r="G6" s="98"/>
      <c r="H6" s="98"/>
      <c r="I6" s="98"/>
      <c r="J6" s="98"/>
      <c r="K6" s="98"/>
      <c r="L6" s="98"/>
      <c r="M6" s="98"/>
      <c r="N6" s="98"/>
      <c r="O6" s="98"/>
      <c r="P6" s="98"/>
      <c r="Q6" s="98"/>
      <c r="R6" s="98"/>
      <c r="S6" s="98"/>
      <c r="T6" s="98"/>
    </row>
    <row r="7" spans="1:27" s="7" customFormat="1" ht="18.75" x14ac:dyDescent="0.2">
      <c r="E7" s="202" t="s">
        <v>9</v>
      </c>
      <c r="F7" s="202"/>
      <c r="G7" s="202"/>
      <c r="H7" s="202"/>
      <c r="I7" s="202"/>
      <c r="J7" s="202"/>
      <c r="K7" s="202"/>
      <c r="L7" s="202"/>
      <c r="M7" s="202"/>
      <c r="N7" s="202"/>
      <c r="O7" s="202"/>
      <c r="P7" s="202"/>
      <c r="Q7" s="202"/>
      <c r="R7" s="202"/>
      <c r="S7" s="202"/>
      <c r="T7" s="202"/>
      <c r="U7" s="202"/>
      <c r="V7" s="202"/>
      <c r="W7" s="202"/>
      <c r="X7" s="202"/>
      <c r="Y7" s="20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01" t="s">
        <v>505</v>
      </c>
      <c r="F9" s="201"/>
      <c r="G9" s="201"/>
      <c r="H9" s="201"/>
      <c r="I9" s="201"/>
      <c r="J9" s="201"/>
      <c r="K9" s="201"/>
      <c r="L9" s="201"/>
      <c r="M9" s="201"/>
      <c r="N9" s="201"/>
      <c r="O9" s="201"/>
      <c r="P9" s="201"/>
      <c r="Q9" s="201"/>
      <c r="R9" s="201"/>
      <c r="S9" s="201"/>
      <c r="T9" s="201"/>
      <c r="U9" s="201"/>
      <c r="V9" s="201"/>
      <c r="W9" s="201"/>
      <c r="X9" s="201"/>
      <c r="Y9" s="201"/>
    </row>
    <row r="10" spans="1:27" s="7" customFormat="1" ht="18.75" customHeight="1" x14ac:dyDescent="0.2">
      <c r="E10" s="199" t="s">
        <v>8</v>
      </c>
      <c r="F10" s="199"/>
      <c r="G10" s="199"/>
      <c r="H10" s="199"/>
      <c r="I10" s="199"/>
      <c r="J10" s="199"/>
      <c r="K10" s="199"/>
      <c r="L10" s="199"/>
      <c r="M10" s="199"/>
      <c r="N10" s="199"/>
      <c r="O10" s="199"/>
      <c r="P10" s="199"/>
      <c r="Q10" s="199"/>
      <c r="R10" s="199"/>
      <c r="S10" s="199"/>
      <c r="T10" s="199"/>
      <c r="U10" s="199"/>
      <c r="V10" s="199"/>
      <c r="W10" s="199"/>
      <c r="X10" s="199"/>
      <c r="Y10" s="19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02" t="s">
        <v>502</v>
      </c>
      <c r="F12" s="202"/>
      <c r="G12" s="202"/>
      <c r="H12" s="202"/>
      <c r="I12" s="202"/>
      <c r="J12" s="202"/>
      <c r="K12" s="202"/>
      <c r="L12" s="202"/>
      <c r="M12" s="202"/>
      <c r="N12" s="202"/>
      <c r="O12" s="202"/>
      <c r="P12" s="202"/>
      <c r="Q12" s="202"/>
      <c r="R12" s="202"/>
      <c r="S12" s="202"/>
      <c r="T12" s="202"/>
      <c r="U12" s="202"/>
      <c r="V12" s="202"/>
      <c r="W12" s="202"/>
      <c r="X12" s="202"/>
      <c r="Y12" s="202"/>
    </row>
    <row r="13" spans="1:27" s="7" customFormat="1" ht="18.75" customHeight="1" x14ac:dyDescent="0.2">
      <c r="E13" s="199" t="s">
        <v>7</v>
      </c>
      <c r="F13" s="199"/>
      <c r="G13" s="199"/>
      <c r="H13" s="199"/>
      <c r="I13" s="199"/>
      <c r="J13" s="199"/>
      <c r="K13" s="199"/>
      <c r="L13" s="199"/>
      <c r="M13" s="199"/>
      <c r="N13" s="199"/>
      <c r="O13" s="199"/>
      <c r="P13" s="199"/>
      <c r="Q13" s="199"/>
      <c r="R13" s="199"/>
      <c r="S13" s="199"/>
      <c r="T13" s="199"/>
      <c r="U13" s="199"/>
      <c r="V13" s="199"/>
      <c r="W13" s="199"/>
      <c r="X13" s="199"/>
      <c r="Y13" s="19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201" t="s">
        <v>506</v>
      </c>
      <c r="F15" s="201"/>
      <c r="G15" s="201"/>
      <c r="H15" s="201"/>
      <c r="I15" s="201"/>
      <c r="J15" s="201"/>
      <c r="K15" s="201"/>
      <c r="L15" s="201"/>
      <c r="M15" s="201"/>
      <c r="N15" s="201"/>
      <c r="O15" s="201"/>
      <c r="P15" s="201"/>
      <c r="Q15" s="201"/>
      <c r="R15" s="201"/>
      <c r="S15" s="201"/>
      <c r="T15" s="201"/>
      <c r="U15" s="201"/>
      <c r="V15" s="201"/>
      <c r="W15" s="201"/>
      <c r="X15" s="201"/>
      <c r="Y15" s="201"/>
    </row>
    <row r="16" spans="1:27" s="2" customFormat="1" ht="15" customHeight="1" x14ac:dyDescent="0.2">
      <c r="E16" s="199" t="s">
        <v>6</v>
      </c>
      <c r="F16" s="199"/>
      <c r="G16" s="199"/>
      <c r="H16" s="199"/>
      <c r="I16" s="199"/>
      <c r="J16" s="199"/>
      <c r="K16" s="199"/>
      <c r="L16" s="199"/>
      <c r="M16" s="199"/>
      <c r="N16" s="199"/>
      <c r="O16" s="199"/>
      <c r="P16" s="199"/>
      <c r="Q16" s="199"/>
      <c r="R16" s="199"/>
      <c r="S16" s="199"/>
      <c r="T16" s="199"/>
      <c r="U16" s="199"/>
      <c r="V16" s="199"/>
      <c r="W16" s="199"/>
      <c r="X16" s="199"/>
      <c r="Y16" s="19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1"/>
      <c r="F18" s="201"/>
      <c r="G18" s="201"/>
      <c r="H18" s="201"/>
      <c r="I18" s="201"/>
      <c r="J18" s="201"/>
      <c r="K18" s="201"/>
      <c r="L18" s="201"/>
      <c r="M18" s="201"/>
      <c r="N18" s="201"/>
      <c r="O18" s="201"/>
      <c r="P18" s="201"/>
      <c r="Q18" s="201"/>
      <c r="R18" s="201"/>
      <c r="S18" s="201"/>
      <c r="T18" s="201"/>
      <c r="U18" s="201"/>
      <c r="V18" s="201"/>
      <c r="W18" s="201"/>
      <c r="X18" s="201"/>
      <c r="Y18" s="201"/>
    </row>
    <row r="19" spans="1:27" ht="25.5" customHeight="1" x14ac:dyDescent="0.25">
      <c r="A19" s="201" t="s">
        <v>448</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s="28" customFormat="1" ht="21" customHeight="1" x14ac:dyDescent="0.25"/>
    <row r="21" spans="1:27" ht="15.75" customHeight="1" x14ac:dyDescent="0.25">
      <c r="A21" s="220" t="s">
        <v>5</v>
      </c>
      <c r="B21" s="216" t="s">
        <v>455</v>
      </c>
      <c r="C21" s="217"/>
      <c r="D21" s="216" t="s">
        <v>457</v>
      </c>
      <c r="E21" s="217"/>
      <c r="F21" s="209" t="s">
        <v>87</v>
      </c>
      <c r="G21" s="211"/>
      <c r="H21" s="211"/>
      <c r="I21" s="210"/>
      <c r="J21" s="220" t="s">
        <v>458</v>
      </c>
      <c r="K21" s="216" t="s">
        <v>459</v>
      </c>
      <c r="L21" s="217"/>
      <c r="M21" s="216" t="s">
        <v>460</v>
      </c>
      <c r="N21" s="217"/>
      <c r="O21" s="216" t="s">
        <v>447</v>
      </c>
      <c r="P21" s="217"/>
      <c r="Q21" s="216" t="s">
        <v>120</v>
      </c>
      <c r="R21" s="217"/>
      <c r="S21" s="220" t="s">
        <v>119</v>
      </c>
      <c r="T21" s="220" t="s">
        <v>461</v>
      </c>
      <c r="U21" s="220" t="s">
        <v>456</v>
      </c>
      <c r="V21" s="216" t="s">
        <v>118</v>
      </c>
      <c r="W21" s="217"/>
      <c r="X21" s="209" t="s">
        <v>110</v>
      </c>
      <c r="Y21" s="211"/>
      <c r="Z21" s="209" t="s">
        <v>109</v>
      </c>
      <c r="AA21" s="211"/>
    </row>
    <row r="22" spans="1:27" ht="216" customHeight="1" x14ac:dyDescent="0.25">
      <c r="A22" s="223"/>
      <c r="B22" s="218"/>
      <c r="C22" s="219"/>
      <c r="D22" s="218"/>
      <c r="E22" s="219"/>
      <c r="F22" s="209" t="s">
        <v>117</v>
      </c>
      <c r="G22" s="210"/>
      <c r="H22" s="209" t="s">
        <v>116</v>
      </c>
      <c r="I22" s="210"/>
      <c r="J22" s="221"/>
      <c r="K22" s="218"/>
      <c r="L22" s="219"/>
      <c r="M22" s="218"/>
      <c r="N22" s="219"/>
      <c r="O22" s="218"/>
      <c r="P22" s="219"/>
      <c r="Q22" s="218"/>
      <c r="R22" s="219"/>
      <c r="S22" s="221"/>
      <c r="T22" s="221"/>
      <c r="U22" s="221"/>
      <c r="V22" s="218"/>
      <c r="W22" s="219"/>
      <c r="X22" s="57" t="s">
        <v>108</v>
      </c>
      <c r="Y22" s="57" t="s">
        <v>445</v>
      </c>
      <c r="Z22" s="57" t="s">
        <v>107</v>
      </c>
      <c r="AA22" s="57" t="s">
        <v>106</v>
      </c>
    </row>
    <row r="23" spans="1:27" ht="60" customHeight="1" x14ac:dyDescent="0.25">
      <c r="A23" s="221"/>
      <c r="B23" s="58" t="s">
        <v>104</v>
      </c>
      <c r="C23" s="58" t="s">
        <v>105</v>
      </c>
      <c r="D23" s="58" t="s">
        <v>104</v>
      </c>
      <c r="E23" s="58" t="s">
        <v>105</v>
      </c>
      <c r="F23" s="58" t="s">
        <v>104</v>
      </c>
      <c r="G23" s="58" t="s">
        <v>105</v>
      </c>
      <c r="H23" s="58" t="s">
        <v>104</v>
      </c>
      <c r="I23" s="58" t="s">
        <v>105</v>
      </c>
      <c r="J23" s="58" t="s">
        <v>104</v>
      </c>
      <c r="K23" s="58" t="s">
        <v>104</v>
      </c>
      <c r="L23" s="58" t="s">
        <v>105</v>
      </c>
      <c r="M23" s="58" t="s">
        <v>104</v>
      </c>
      <c r="N23" s="58" t="s">
        <v>105</v>
      </c>
      <c r="O23" s="58" t="s">
        <v>104</v>
      </c>
      <c r="P23" s="58" t="s">
        <v>105</v>
      </c>
      <c r="Q23" s="58" t="s">
        <v>104</v>
      </c>
      <c r="R23" s="58" t="s">
        <v>105</v>
      </c>
      <c r="S23" s="58" t="s">
        <v>104</v>
      </c>
      <c r="T23" s="58" t="s">
        <v>104</v>
      </c>
      <c r="U23" s="58" t="s">
        <v>104</v>
      </c>
      <c r="V23" s="58" t="s">
        <v>104</v>
      </c>
      <c r="W23" s="58" t="s">
        <v>105</v>
      </c>
      <c r="X23" s="58" t="s">
        <v>104</v>
      </c>
      <c r="Y23" s="58" t="s">
        <v>104</v>
      </c>
      <c r="Z23" s="57" t="s">
        <v>104</v>
      </c>
      <c r="AA23" s="57" t="s">
        <v>104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28" customFormat="1" ht="24" customHeight="1" x14ac:dyDescent="0.25">
      <c r="A25" s="107" t="s">
        <v>486</v>
      </c>
      <c r="B25" s="107" t="s">
        <v>486</v>
      </c>
      <c r="C25" s="107" t="s">
        <v>486</v>
      </c>
      <c r="D25" s="107" t="s">
        <v>486</v>
      </c>
      <c r="E25" s="107" t="s">
        <v>486</v>
      </c>
      <c r="F25" s="107" t="s">
        <v>486</v>
      </c>
      <c r="G25" s="107" t="s">
        <v>486</v>
      </c>
      <c r="H25" s="107" t="s">
        <v>486</v>
      </c>
      <c r="I25" s="107" t="s">
        <v>486</v>
      </c>
      <c r="J25" s="107" t="s">
        <v>486</v>
      </c>
      <c r="K25" s="107" t="s">
        <v>486</v>
      </c>
      <c r="L25" s="107" t="s">
        <v>486</v>
      </c>
      <c r="M25" s="107" t="s">
        <v>486</v>
      </c>
      <c r="N25" s="107" t="s">
        <v>486</v>
      </c>
      <c r="O25" s="107" t="s">
        <v>486</v>
      </c>
      <c r="P25" s="107" t="s">
        <v>486</v>
      </c>
      <c r="Q25" s="107" t="s">
        <v>486</v>
      </c>
      <c r="R25" s="107" t="s">
        <v>486</v>
      </c>
      <c r="S25" s="107" t="s">
        <v>486</v>
      </c>
      <c r="T25" s="107" t="s">
        <v>486</v>
      </c>
      <c r="U25" s="107" t="s">
        <v>486</v>
      </c>
      <c r="V25" s="107" t="s">
        <v>486</v>
      </c>
      <c r="W25" s="107" t="s">
        <v>486</v>
      </c>
      <c r="X25" s="107" t="s">
        <v>486</v>
      </c>
      <c r="Y25" s="107" t="s">
        <v>486</v>
      </c>
      <c r="Z25" s="107" t="s">
        <v>486</v>
      </c>
      <c r="AA25" s="107" t="s">
        <v>486</v>
      </c>
    </row>
    <row r="26" spans="1:27" ht="3" customHeight="1" x14ac:dyDescent="0.25">
      <c r="X26" s="59"/>
      <c r="Y26" s="60"/>
    </row>
    <row r="27" spans="1:27" s="31" customFormat="1" ht="12.75" x14ac:dyDescent="0.2">
      <c r="A27" s="32"/>
      <c r="B27" s="32"/>
      <c r="C27" s="32"/>
      <c r="E27" s="32"/>
    </row>
    <row r="28" spans="1:27" s="31" customFormat="1" ht="12.75" x14ac:dyDescent="0.2">
      <c r="A28" s="32"/>
      <c r="B28" s="32"/>
      <c r="C28" s="3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zoomScale="85" zoomScaleNormal="85"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05" t="s">
        <v>68</v>
      </c>
    </row>
    <row r="2" spans="1:29" s="7" customFormat="1" ht="18.75" customHeight="1" x14ac:dyDescent="0.25">
      <c r="A2" s="13"/>
      <c r="C2" s="25" t="s">
        <v>10</v>
      </c>
    </row>
    <row r="3" spans="1:29" s="7" customFormat="1" ht="15.75" x14ac:dyDescent="0.25">
      <c r="A3" s="12"/>
      <c r="C3" s="25" t="s">
        <v>490</v>
      </c>
    </row>
    <row r="4" spans="1:29" s="7" customFormat="1" ht="18.75" x14ac:dyDescent="0.3">
      <c r="A4" s="12"/>
      <c r="C4" s="11"/>
    </row>
    <row r="5" spans="1:29" s="7" customFormat="1" ht="18.75" x14ac:dyDescent="0.2">
      <c r="A5" s="198" t="str">
        <f>'1. паспорт местоположение'!A5:C5</f>
        <v>Год раскрытия информации: 2025 год</v>
      </c>
      <c r="B5" s="198"/>
      <c r="C5" s="198"/>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7" customFormat="1" ht="18.75" x14ac:dyDescent="0.3">
      <c r="A6" s="12"/>
      <c r="G6" s="11"/>
    </row>
    <row r="7" spans="1:29" s="7" customFormat="1" ht="18.75" x14ac:dyDescent="0.2">
      <c r="A7" s="202" t="s">
        <v>9</v>
      </c>
      <c r="B7" s="202"/>
      <c r="C7" s="202"/>
      <c r="D7" s="9"/>
      <c r="E7" s="9"/>
      <c r="F7" s="9"/>
      <c r="G7" s="9"/>
      <c r="H7" s="9"/>
      <c r="I7" s="9"/>
      <c r="J7" s="9"/>
      <c r="K7" s="9"/>
      <c r="L7" s="9"/>
      <c r="M7" s="9"/>
      <c r="N7" s="9"/>
      <c r="O7" s="9"/>
      <c r="P7" s="9"/>
      <c r="Q7" s="9"/>
      <c r="R7" s="9"/>
      <c r="S7" s="9"/>
      <c r="T7" s="9"/>
      <c r="U7" s="9"/>
    </row>
    <row r="8" spans="1:29" s="7" customFormat="1" ht="18.75" x14ac:dyDescent="0.2">
      <c r="A8" s="202"/>
      <c r="B8" s="202"/>
      <c r="C8" s="202"/>
      <c r="D8" s="10"/>
      <c r="E8" s="10"/>
      <c r="F8" s="10"/>
      <c r="G8" s="10"/>
      <c r="H8" s="9"/>
      <c r="I8" s="9"/>
      <c r="J8" s="9"/>
      <c r="K8" s="9"/>
      <c r="L8" s="9"/>
      <c r="M8" s="9"/>
      <c r="N8" s="9"/>
      <c r="O8" s="9"/>
      <c r="P8" s="9"/>
      <c r="Q8" s="9"/>
      <c r="R8" s="9"/>
      <c r="S8" s="9"/>
      <c r="T8" s="9"/>
      <c r="U8" s="9"/>
    </row>
    <row r="9" spans="1:29" s="7" customFormat="1" ht="18.75" x14ac:dyDescent="0.2">
      <c r="A9" s="201" t="str">
        <f>'1. паспорт местоположение'!A9:C9</f>
        <v>Акционерное общество "Братская электросетевая компания"</v>
      </c>
      <c r="B9" s="201"/>
      <c r="C9" s="201"/>
      <c r="D9" s="6"/>
      <c r="E9" s="6"/>
      <c r="F9" s="6"/>
      <c r="G9" s="6"/>
      <c r="H9" s="9"/>
      <c r="I9" s="9"/>
      <c r="J9" s="9"/>
      <c r="K9" s="9"/>
      <c r="L9" s="9"/>
      <c r="M9" s="9"/>
      <c r="N9" s="9"/>
      <c r="O9" s="9"/>
      <c r="P9" s="9"/>
      <c r="Q9" s="9"/>
      <c r="R9" s="9"/>
      <c r="S9" s="9"/>
      <c r="T9" s="9"/>
      <c r="U9" s="9"/>
    </row>
    <row r="10" spans="1:29" s="7" customFormat="1" ht="18.75" x14ac:dyDescent="0.2">
      <c r="A10" s="203" t="s">
        <v>8</v>
      </c>
      <c r="B10" s="203"/>
      <c r="C10" s="203"/>
      <c r="D10" s="4"/>
      <c r="E10" s="4"/>
      <c r="F10" s="4"/>
      <c r="G10" s="4"/>
      <c r="H10" s="9"/>
      <c r="I10" s="9"/>
      <c r="J10" s="9"/>
      <c r="K10" s="9"/>
      <c r="L10" s="9"/>
      <c r="M10" s="9"/>
      <c r="N10" s="9"/>
      <c r="O10" s="9"/>
      <c r="P10" s="9"/>
      <c r="Q10" s="9"/>
      <c r="R10" s="9"/>
      <c r="S10" s="9"/>
      <c r="T10" s="9"/>
      <c r="U10" s="9"/>
    </row>
    <row r="11" spans="1:29" s="7" customFormat="1" ht="18.75" x14ac:dyDescent="0.2">
      <c r="A11" s="202"/>
      <c r="B11" s="202"/>
      <c r="C11" s="202"/>
      <c r="D11" s="10"/>
      <c r="E11" s="10"/>
      <c r="F11" s="10"/>
      <c r="G11" s="10"/>
      <c r="H11" s="9"/>
      <c r="I11" s="9"/>
      <c r="J11" s="9"/>
      <c r="K11" s="9"/>
      <c r="L11" s="9"/>
      <c r="M11" s="9"/>
      <c r="N11" s="9"/>
      <c r="O11" s="9"/>
      <c r="P11" s="9"/>
      <c r="Q11" s="9"/>
      <c r="R11" s="9"/>
      <c r="S11" s="9"/>
      <c r="T11" s="9"/>
      <c r="U11" s="9"/>
    </row>
    <row r="12" spans="1:29" s="7" customFormat="1" ht="18.75" x14ac:dyDescent="0.2">
      <c r="A12" s="202" t="str">
        <f>'1. паспорт местоположение'!A12:C12</f>
        <v>O_1.5.2</v>
      </c>
      <c r="B12" s="202"/>
      <c r="C12" s="202"/>
      <c r="D12" s="6"/>
      <c r="E12" s="6"/>
      <c r="F12" s="6"/>
      <c r="G12" s="6"/>
      <c r="H12" s="9"/>
      <c r="I12" s="9"/>
      <c r="J12" s="9"/>
      <c r="K12" s="9"/>
      <c r="L12" s="9"/>
      <c r="M12" s="9"/>
      <c r="N12" s="9"/>
      <c r="O12" s="9"/>
      <c r="P12" s="9"/>
      <c r="Q12" s="9"/>
      <c r="R12" s="9"/>
      <c r="S12" s="9"/>
      <c r="T12" s="9"/>
      <c r="U12" s="9"/>
    </row>
    <row r="13" spans="1:29" s="7" customFormat="1" ht="18.75" x14ac:dyDescent="0.2">
      <c r="A13" s="199" t="s">
        <v>7</v>
      </c>
      <c r="B13" s="199"/>
      <c r="C13" s="199"/>
      <c r="D13" s="4"/>
      <c r="E13" s="4"/>
      <c r="F13" s="4"/>
      <c r="G13" s="4"/>
      <c r="H13" s="9"/>
      <c r="I13" s="9"/>
      <c r="J13" s="9"/>
      <c r="K13" s="9"/>
      <c r="L13" s="9"/>
      <c r="M13" s="9"/>
      <c r="N13" s="9"/>
      <c r="O13" s="9"/>
      <c r="P13" s="9"/>
      <c r="Q13" s="9"/>
      <c r="R13" s="9"/>
      <c r="S13" s="9"/>
      <c r="T13" s="9"/>
      <c r="U13" s="9"/>
    </row>
    <row r="14" spans="1:29" s="7" customFormat="1" ht="15.75" customHeight="1" x14ac:dyDescent="0.2">
      <c r="A14" s="203"/>
      <c r="B14" s="203"/>
      <c r="C14" s="203"/>
      <c r="D14" s="3"/>
      <c r="E14" s="3"/>
      <c r="F14" s="3"/>
      <c r="G14" s="3"/>
      <c r="H14" s="3"/>
      <c r="I14" s="3"/>
      <c r="J14" s="3"/>
      <c r="K14" s="3"/>
      <c r="L14" s="3"/>
      <c r="M14" s="3"/>
      <c r="N14" s="3"/>
      <c r="O14" s="3"/>
      <c r="P14" s="3"/>
      <c r="Q14" s="3"/>
      <c r="R14" s="3"/>
      <c r="S14" s="3"/>
      <c r="T14" s="3"/>
      <c r="U14" s="3"/>
    </row>
    <row r="15" spans="1:29" s="2" customFormat="1" ht="39" customHeight="1" x14ac:dyDescent="0.2">
      <c r="A15" s="200"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5" s="200"/>
      <c r="C15" s="200"/>
      <c r="D15" s="6"/>
      <c r="E15" s="6"/>
      <c r="F15" s="6"/>
      <c r="G15" s="6"/>
      <c r="H15" s="6"/>
      <c r="I15" s="6"/>
      <c r="J15" s="6"/>
      <c r="K15" s="6"/>
      <c r="L15" s="6"/>
      <c r="M15" s="6"/>
      <c r="N15" s="6"/>
      <c r="O15" s="6"/>
      <c r="P15" s="6"/>
      <c r="Q15" s="6"/>
      <c r="R15" s="6"/>
      <c r="S15" s="6"/>
      <c r="T15" s="6"/>
      <c r="U15" s="6"/>
    </row>
    <row r="16" spans="1:29" s="2" customFormat="1" ht="15" customHeight="1" x14ac:dyDescent="0.2">
      <c r="A16" s="199" t="s">
        <v>6</v>
      </c>
      <c r="B16" s="199"/>
      <c r="C16" s="199"/>
      <c r="D16" s="4"/>
      <c r="E16" s="4"/>
      <c r="F16" s="4"/>
      <c r="G16" s="4"/>
      <c r="H16" s="4"/>
      <c r="I16" s="4"/>
      <c r="J16" s="4"/>
      <c r="K16" s="4"/>
      <c r="L16" s="4"/>
      <c r="M16" s="4"/>
      <c r="N16" s="4"/>
      <c r="O16" s="4"/>
      <c r="P16" s="4"/>
      <c r="Q16" s="4"/>
      <c r="R16" s="4"/>
      <c r="S16" s="4"/>
      <c r="T16" s="4"/>
      <c r="U16" s="4"/>
    </row>
    <row r="17" spans="1:21" s="2" customFormat="1" ht="15" customHeight="1" x14ac:dyDescent="0.2">
      <c r="A17" s="203"/>
      <c r="B17" s="203"/>
      <c r="C17" s="203"/>
      <c r="D17" s="3"/>
      <c r="E17" s="3"/>
      <c r="F17" s="3"/>
      <c r="G17" s="3"/>
      <c r="H17" s="3"/>
      <c r="I17" s="3"/>
      <c r="J17" s="3"/>
      <c r="K17" s="3"/>
      <c r="L17" s="3"/>
      <c r="M17" s="3"/>
      <c r="N17" s="3"/>
      <c r="O17" s="3"/>
      <c r="P17" s="3"/>
      <c r="Q17" s="3"/>
      <c r="R17" s="3"/>
    </row>
    <row r="18" spans="1:21" s="2" customFormat="1" ht="27.75" customHeight="1" x14ac:dyDescent="0.2">
      <c r="A18" s="200" t="s">
        <v>441</v>
      </c>
      <c r="B18" s="200"/>
      <c r="C18" s="20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9.25" customHeight="1" x14ac:dyDescent="0.2">
      <c r="A22" s="106" t="s">
        <v>64</v>
      </c>
      <c r="B22" s="19" t="s">
        <v>453</v>
      </c>
      <c r="C22" s="151" t="s">
        <v>558</v>
      </c>
      <c r="D22" s="4"/>
      <c r="E22" s="4"/>
      <c r="F22" s="3"/>
      <c r="G22" s="3"/>
      <c r="H22" s="3"/>
      <c r="I22" s="3"/>
      <c r="J22" s="3"/>
      <c r="K22" s="3"/>
      <c r="L22" s="3"/>
      <c r="M22" s="3"/>
      <c r="N22" s="3"/>
      <c r="O22" s="3"/>
      <c r="P22" s="3"/>
    </row>
    <row r="23" spans="1:21" ht="62.25" customHeight="1" x14ac:dyDescent="0.25">
      <c r="A23" s="106">
        <f>A22+1</f>
        <v>2</v>
      </c>
      <c r="B23" s="18" t="s">
        <v>59</v>
      </c>
      <c r="C23" s="108" t="s">
        <v>559</v>
      </c>
    </row>
    <row r="24" spans="1:21" ht="78" customHeight="1" x14ac:dyDescent="0.25">
      <c r="A24" s="106">
        <f t="shared" ref="A24:A30" si="0">A23+1</f>
        <v>3</v>
      </c>
      <c r="B24" s="18" t="s">
        <v>471</v>
      </c>
      <c r="C24" s="108" t="s">
        <v>580</v>
      </c>
    </row>
    <row r="25" spans="1:21" ht="63" customHeight="1" x14ac:dyDescent="0.25">
      <c r="A25" s="106">
        <f t="shared" si="0"/>
        <v>4</v>
      </c>
      <c r="B25" s="18" t="s">
        <v>472</v>
      </c>
      <c r="C25" s="152" t="s">
        <v>486</v>
      </c>
    </row>
    <row r="26" spans="1:21" ht="42.75" customHeight="1" x14ac:dyDescent="0.25">
      <c r="A26" s="106">
        <f t="shared" si="0"/>
        <v>5</v>
      </c>
      <c r="B26" s="18" t="s">
        <v>225</v>
      </c>
      <c r="C26" s="149" t="s">
        <v>535</v>
      </c>
    </row>
    <row r="27" spans="1:21" ht="118.5" customHeight="1" x14ac:dyDescent="0.25">
      <c r="A27" s="106">
        <f t="shared" si="0"/>
        <v>6</v>
      </c>
      <c r="B27" s="18" t="s">
        <v>454</v>
      </c>
      <c r="C27" s="140" t="s">
        <v>536</v>
      </c>
    </row>
    <row r="28" spans="1:21" ht="42.75" customHeight="1" x14ac:dyDescent="0.25">
      <c r="A28" s="106">
        <f t="shared" si="0"/>
        <v>7</v>
      </c>
      <c r="B28" s="18" t="s">
        <v>56</v>
      </c>
      <c r="C28" s="149">
        <v>2025</v>
      </c>
    </row>
    <row r="29" spans="1:21" ht="42.75" customHeight="1" x14ac:dyDescent="0.25">
      <c r="A29" s="106">
        <f t="shared" si="0"/>
        <v>8</v>
      </c>
      <c r="B29" s="17" t="s">
        <v>54</v>
      </c>
      <c r="C29" s="149">
        <v>2029</v>
      </c>
    </row>
    <row r="30" spans="1:21" ht="42.75" customHeight="1" x14ac:dyDescent="0.25">
      <c r="A30" s="106">
        <f t="shared" si="0"/>
        <v>9</v>
      </c>
      <c r="B30" s="17" t="s">
        <v>53</v>
      </c>
      <c r="C30" s="112" t="s">
        <v>537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05" t="s">
        <v>68</v>
      </c>
    </row>
    <row r="2" spans="1:28" ht="15.75" x14ac:dyDescent="0.25">
      <c r="Z2" s="25" t="s">
        <v>10</v>
      </c>
    </row>
    <row r="3" spans="1:28" ht="15.75" x14ac:dyDescent="0.25">
      <c r="Z3" s="25" t="s">
        <v>67</v>
      </c>
    </row>
    <row r="4" spans="1:28" ht="18.75" customHeight="1" x14ac:dyDescent="0.25">
      <c r="A4" s="198" t="str">
        <f>'1. паспорт местоположение'!A5:C5</f>
        <v>Год раскрытия информации: 2025 год</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2" t="s">
        <v>9</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9"/>
      <c r="AB6" s="9"/>
    </row>
    <row r="7" spans="1:28" ht="18.75" x14ac:dyDescent="0.25">
      <c r="A7" s="202"/>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9"/>
      <c r="AB7" s="9"/>
    </row>
    <row r="8" spans="1:28" ht="18.75" x14ac:dyDescent="0.25">
      <c r="A8" s="201" t="str">
        <f>'1. паспорт местоположение'!A9:C9</f>
        <v>Акционерное общество "Братская электросетевая компания"</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6"/>
      <c r="AB8" s="6"/>
    </row>
    <row r="9" spans="1:28" ht="15.75" x14ac:dyDescent="0.25">
      <c r="A9" s="199" t="s">
        <v>8</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4"/>
      <c r="AB9" s="4"/>
    </row>
    <row r="10" spans="1:28" ht="18.75" x14ac:dyDescent="0.25">
      <c r="A10" s="202"/>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9"/>
      <c r="AB10" s="9"/>
    </row>
    <row r="11" spans="1:28" ht="18.75" x14ac:dyDescent="0.25">
      <c r="A11" s="202" t="str">
        <f>'1. паспорт местоположение'!A12:C12</f>
        <v>O_1.5.2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6"/>
      <c r="AB11" s="6"/>
    </row>
    <row r="12" spans="1:28" ht="15.75" x14ac:dyDescent="0.25">
      <c r="A12" s="199" t="s">
        <v>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4"/>
      <c r="AB12" s="4"/>
    </row>
    <row r="13" spans="1:28" ht="18.75" x14ac:dyDescent="0.25">
      <c r="A13" s="203"/>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8"/>
      <c r="AB13" s="8"/>
    </row>
    <row r="14" spans="1:28" ht="18.75" x14ac:dyDescent="0.25">
      <c r="A14" s="201"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6"/>
      <c r="AB14" s="6"/>
    </row>
    <row r="15" spans="1:28" ht="15.75" x14ac:dyDescent="0.25">
      <c r="A15" s="199" t="s">
        <v>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4"/>
      <c r="AB15" s="4"/>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4"/>
      <c r="AB16" s="14"/>
    </row>
    <row r="17" spans="1:28" ht="18.75" x14ac:dyDescent="0.3">
      <c r="A17" s="225" t="s">
        <v>470</v>
      </c>
      <c r="B17" s="225"/>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100"/>
      <c r="AB17" s="100"/>
    </row>
    <row r="18" spans="1:28" x14ac:dyDescent="0.25">
      <c r="A18" s="102"/>
      <c r="B18" s="102"/>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0"/>
      <c r="AB18" s="100"/>
    </row>
    <row r="19" spans="1:28" ht="32.25" customHeight="1" x14ac:dyDescent="0.25">
      <c r="A19" s="227" t="s">
        <v>341</v>
      </c>
      <c r="B19" s="228"/>
      <c r="C19" s="228"/>
      <c r="D19" s="228"/>
      <c r="E19" s="228"/>
      <c r="F19" s="228"/>
      <c r="G19" s="228"/>
      <c r="H19" s="228"/>
      <c r="I19" s="228"/>
      <c r="J19" s="228"/>
      <c r="K19" s="228"/>
      <c r="L19" s="229"/>
      <c r="M19" s="226" t="s">
        <v>342</v>
      </c>
      <c r="N19" s="226"/>
      <c r="O19" s="226"/>
      <c r="P19" s="226"/>
      <c r="Q19" s="226"/>
      <c r="R19" s="226"/>
      <c r="S19" s="226"/>
      <c r="T19" s="226"/>
      <c r="U19" s="226"/>
      <c r="V19" s="226"/>
      <c r="W19" s="226"/>
      <c r="X19" s="226"/>
      <c r="Y19" s="226"/>
      <c r="Z19" s="226"/>
    </row>
    <row r="20" spans="1:28" ht="151.5" customHeight="1" x14ac:dyDescent="0.25">
      <c r="A20" s="54" t="s">
        <v>227</v>
      </c>
      <c r="B20" s="55" t="s">
        <v>235</v>
      </c>
      <c r="C20" s="54" t="s">
        <v>335</v>
      </c>
      <c r="D20" s="54" t="s">
        <v>228</v>
      </c>
      <c r="E20" s="54" t="s">
        <v>336</v>
      </c>
      <c r="F20" s="54" t="s">
        <v>338</v>
      </c>
      <c r="G20" s="54" t="s">
        <v>337</v>
      </c>
      <c r="H20" s="54" t="s">
        <v>229</v>
      </c>
      <c r="I20" s="54" t="s">
        <v>339</v>
      </c>
      <c r="J20" s="54" t="s">
        <v>236</v>
      </c>
      <c r="K20" s="55" t="s">
        <v>234</v>
      </c>
      <c r="L20" s="55" t="s">
        <v>230</v>
      </c>
      <c r="M20" s="56" t="s">
        <v>245</v>
      </c>
      <c r="N20" s="55" t="s">
        <v>479</v>
      </c>
      <c r="O20" s="54" t="s">
        <v>243</v>
      </c>
      <c r="P20" s="54" t="s">
        <v>244</v>
      </c>
      <c r="Q20" s="54" t="s">
        <v>242</v>
      </c>
      <c r="R20" s="54" t="s">
        <v>229</v>
      </c>
      <c r="S20" s="54" t="s">
        <v>241</v>
      </c>
      <c r="T20" s="54" t="s">
        <v>240</v>
      </c>
      <c r="U20" s="54" t="s">
        <v>334</v>
      </c>
      <c r="V20" s="54" t="s">
        <v>242</v>
      </c>
      <c r="W20" s="62" t="s">
        <v>233</v>
      </c>
      <c r="X20" s="62" t="s">
        <v>248</v>
      </c>
      <c r="Y20" s="62" t="s">
        <v>249</v>
      </c>
      <c r="Z20" s="64" t="s">
        <v>246</v>
      </c>
    </row>
    <row r="21" spans="1:28" ht="16.5" customHeight="1" x14ac:dyDescent="0.25">
      <c r="A21" s="54">
        <v>1</v>
      </c>
      <c r="B21" s="55">
        <v>2</v>
      </c>
      <c r="C21" s="54">
        <v>3</v>
      </c>
      <c r="D21" s="55">
        <v>4</v>
      </c>
      <c r="E21" s="54">
        <v>5</v>
      </c>
      <c r="F21" s="55">
        <v>6</v>
      </c>
      <c r="G21" s="54">
        <v>7</v>
      </c>
      <c r="H21" s="55">
        <v>8</v>
      </c>
      <c r="I21" s="54">
        <v>9</v>
      </c>
      <c r="J21" s="55">
        <v>10</v>
      </c>
      <c r="K21" s="54">
        <v>11</v>
      </c>
      <c r="L21" s="55">
        <v>12</v>
      </c>
      <c r="M21" s="54">
        <v>13</v>
      </c>
      <c r="N21" s="55">
        <v>14</v>
      </c>
      <c r="O21" s="54">
        <v>15</v>
      </c>
      <c r="P21" s="55">
        <v>16</v>
      </c>
      <c r="Q21" s="54">
        <v>17</v>
      </c>
      <c r="R21" s="55">
        <v>18</v>
      </c>
      <c r="S21" s="54">
        <v>19</v>
      </c>
      <c r="T21" s="55">
        <v>20</v>
      </c>
      <c r="U21" s="54">
        <v>21</v>
      </c>
      <c r="V21" s="55">
        <v>22</v>
      </c>
      <c r="W21" s="54">
        <v>23</v>
      </c>
      <c r="X21" s="55">
        <v>24</v>
      </c>
      <c r="Y21" s="54">
        <v>25</v>
      </c>
      <c r="Z21" s="55">
        <v>26</v>
      </c>
    </row>
    <row r="22" spans="1:28" ht="45.75" customHeight="1" x14ac:dyDescent="0.25">
      <c r="A22" s="49" t="s">
        <v>319</v>
      </c>
      <c r="B22" s="49"/>
      <c r="C22" s="51" t="s">
        <v>321</v>
      </c>
      <c r="D22" s="51" t="s">
        <v>322</v>
      </c>
      <c r="E22" s="51" t="s">
        <v>323</v>
      </c>
      <c r="F22" s="51" t="s">
        <v>237</v>
      </c>
      <c r="G22" s="51" t="s">
        <v>324</v>
      </c>
      <c r="H22" s="51" t="s">
        <v>229</v>
      </c>
      <c r="I22" s="51" t="s">
        <v>325</v>
      </c>
      <c r="J22" s="51" t="s">
        <v>326</v>
      </c>
      <c r="K22" s="48"/>
      <c r="L22" s="51" t="s">
        <v>231</v>
      </c>
      <c r="M22" s="53" t="s">
        <v>239</v>
      </c>
      <c r="N22" s="48"/>
      <c r="O22" s="48"/>
      <c r="P22" s="48"/>
      <c r="Q22" s="48"/>
      <c r="R22" s="48"/>
      <c r="S22" s="48"/>
      <c r="T22" s="48"/>
      <c r="U22" s="48"/>
      <c r="V22" s="48"/>
      <c r="W22" s="48"/>
      <c r="X22" s="48"/>
      <c r="Y22" s="48"/>
      <c r="Z22" s="50" t="s">
        <v>247</v>
      </c>
    </row>
    <row r="23" spans="1:28" ht="15.75" x14ac:dyDescent="0.25">
      <c r="A23" s="109" t="s">
        <v>486</v>
      </c>
      <c r="B23" s="109" t="s">
        <v>486</v>
      </c>
      <c r="C23" s="109" t="s">
        <v>486</v>
      </c>
      <c r="D23" s="109" t="s">
        <v>486</v>
      </c>
      <c r="E23" s="109" t="s">
        <v>486</v>
      </c>
      <c r="F23" s="109" t="s">
        <v>486</v>
      </c>
      <c r="G23" s="109" t="s">
        <v>486</v>
      </c>
      <c r="H23" s="109" t="s">
        <v>486</v>
      </c>
      <c r="I23" s="109" t="s">
        <v>486</v>
      </c>
      <c r="J23" s="109" t="s">
        <v>486</v>
      </c>
      <c r="K23" s="109" t="s">
        <v>486</v>
      </c>
      <c r="L23" s="109" t="s">
        <v>486</v>
      </c>
      <c r="M23" s="109" t="s">
        <v>486</v>
      </c>
      <c r="N23" s="109" t="s">
        <v>486</v>
      </c>
      <c r="O23" s="109" t="s">
        <v>486</v>
      </c>
      <c r="P23" s="109" t="s">
        <v>486</v>
      </c>
      <c r="Q23" s="109" t="s">
        <v>486</v>
      </c>
      <c r="R23" s="109" t="s">
        <v>486</v>
      </c>
      <c r="S23" s="109" t="s">
        <v>486</v>
      </c>
      <c r="T23" s="109" t="s">
        <v>486</v>
      </c>
      <c r="U23" s="109" t="s">
        <v>486</v>
      </c>
      <c r="V23" s="109" t="s">
        <v>486</v>
      </c>
      <c r="W23" s="109" t="s">
        <v>486</v>
      </c>
      <c r="X23" s="109" t="s">
        <v>486</v>
      </c>
      <c r="Y23" s="109" t="s">
        <v>486</v>
      </c>
      <c r="Z23" s="109" t="s">
        <v>486</v>
      </c>
    </row>
    <row r="24" spans="1:28" x14ac:dyDescent="0.25">
      <c r="A24" s="48" t="s">
        <v>0</v>
      </c>
      <c r="B24" s="48" t="s">
        <v>0</v>
      </c>
      <c r="C24" s="48" t="s">
        <v>0</v>
      </c>
      <c r="D24" s="48" t="s">
        <v>0</v>
      </c>
      <c r="E24" s="48" t="s">
        <v>0</v>
      </c>
      <c r="F24" s="48" t="s">
        <v>0</v>
      </c>
      <c r="G24" s="48" t="s">
        <v>0</v>
      </c>
      <c r="H24" s="48" t="s">
        <v>0</v>
      </c>
      <c r="I24" s="48" t="s">
        <v>0</v>
      </c>
      <c r="J24" s="48" t="s">
        <v>0</v>
      </c>
      <c r="K24" s="48" t="s">
        <v>0</v>
      </c>
      <c r="L24" s="52"/>
      <c r="M24" s="48"/>
      <c r="N24" s="48"/>
      <c r="O24" s="48"/>
      <c r="P24" s="48"/>
      <c r="Q24" s="48"/>
      <c r="R24" s="48"/>
      <c r="S24" s="48"/>
      <c r="T24" s="48"/>
      <c r="U24" s="48"/>
      <c r="V24" s="48"/>
      <c r="W24" s="48"/>
      <c r="X24" s="48"/>
      <c r="Y24" s="48"/>
      <c r="Z24" s="48"/>
    </row>
    <row r="25" spans="1:28" ht="30" x14ac:dyDescent="0.25">
      <c r="A25" s="49" t="s">
        <v>320</v>
      </c>
      <c r="B25" s="49"/>
      <c r="C25" s="51" t="s">
        <v>327</v>
      </c>
      <c r="D25" s="51" t="s">
        <v>328</v>
      </c>
      <c r="E25" s="51" t="s">
        <v>329</v>
      </c>
      <c r="F25" s="51" t="s">
        <v>330</v>
      </c>
      <c r="G25" s="51" t="s">
        <v>331</v>
      </c>
      <c r="H25" s="51" t="s">
        <v>229</v>
      </c>
      <c r="I25" s="51" t="s">
        <v>332</v>
      </c>
      <c r="J25" s="51" t="s">
        <v>333</v>
      </c>
      <c r="K25" s="109" t="s">
        <v>486</v>
      </c>
      <c r="L25" s="109" t="s">
        <v>486</v>
      </c>
      <c r="M25" s="109" t="s">
        <v>486</v>
      </c>
      <c r="N25" s="109" t="s">
        <v>486</v>
      </c>
      <c r="O25" s="109" t="s">
        <v>486</v>
      </c>
      <c r="P25" s="109" t="s">
        <v>486</v>
      </c>
      <c r="Q25" s="109" t="s">
        <v>486</v>
      </c>
      <c r="R25" s="109" t="s">
        <v>486</v>
      </c>
      <c r="S25" s="109" t="s">
        <v>486</v>
      </c>
      <c r="T25" s="109" t="s">
        <v>486</v>
      </c>
      <c r="U25" s="109" t="s">
        <v>486</v>
      </c>
      <c r="V25" s="109" t="s">
        <v>486</v>
      </c>
      <c r="W25" s="109" t="s">
        <v>486</v>
      </c>
      <c r="X25" s="109" t="s">
        <v>486</v>
      </c>
      <c r="Y25" s="109" t="s">
        <v>486</v>
      </c>
      <c r="Z25" s="109" t="s">
        <v>486</v>
      </c>
    </row>
    <row r="26" spans="1:28" x14ac:dyDescent="0.25">
      <c r="A26" s="48" t="s">
        <v>0</v>
      </c>
      <c r="B26" s="48" t="s">
        <v>0</v>
      </c>
      <c r="C26" s="48" t="s">
        <v>0</v>
      </c>
      <c r="D26" s="48" t="s">
        <v>0</v>
      </c>
      <c r="E26" s="48" t="s">
        <v>0</v>
      </c>
      <c r="F26" s="48" t="s">
        <v>0</v>
      </c>
      <c r="G26" s="48" t="s">
        <v>0</v>
      </c>
      <c r="H26" s="48" t="s">
        <v>0</v>
      </c>
      <c r="I26" s="48" t="s">
        <v>0</v>
      </c>
      <c r="J26" s="48" t="s">
        <v>0</v>
      </c>
      <c r="K26" s="48" t="s">
        <v>0</v>
      </c>
      <c r="L26" s="48"/>
      <c r="M26" s="48"/>
      <c r="N26" s="48"/>
      <c r="O26" s="48"/>
      <c r="P26" s="48"/>
      <c r="Q26" s="48"/>
      <c r="R26" s="48"/>
      <c r="S26" s="48"/>
      <c r="T26" s="48"/>
      <c r="U26" s="48"/>
      <c r="V26" s="48"/>
      <c r="W26" s="48"/>
      <c r="X26" s="48"/>
      <c r="Y26" s="48"/>
      <c r="Z26" s="48"/>
    </row>
    <row r="30" spans="1:28" x14ac:dyDescent="0.25">
      <c r="A30" s="63"/>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05" t="s">
        <v>68</v>
      </c>
    </row>
    <row r="2" spans="1:27" s="7" customFormat="1" ht="18.75" customHeight="1" x14ac:dyDescent="0.25">
      <c r="A2" s="13"/>
      <c r="B2" s="13"/>
      <c r="N2" s="25" t="s">
        <v>10</v>
      </c>
    </row>
    <row r="3" spans="1:27" s="7" customFormat="1" ht="15.75" x14ac:dyDescent="0.25">
      <c r="A3" s="12"/>
      <c r="B3" s="12"/>
      <c r="N3" s="25" t="s">
        <v>67</v>
      </c>
    </row>
    <row r="4" spans="1:27" s="7" customFormat="1" ht="18.75" x14ac:dyDescent="0.3">
      <c r="A4" s="12"/>
      <c r="B4" s="12"/>
      <c r="L4" s="11"/>
    </row>
    <row r="5" spans="1:27" s="7" customFormat="1" ht="18.75" x14ac:dyDescent="0.2">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99"/>
      <c r="P5" s="99"/>
      <c r="Q5" s="99"/>
      <c r="R5" s="99"/>
      <c r="S5" s="99"/>
      <c r="T5" s="99"/>
      <c r="U5" s="99"/>
      <c r="V5" s="99"/>
      <c r="W5" s="99"/>
      <c r="X5" s="99"/>
      <c r="Y5" s="99"/>
      <c r="Z5" s="99"/>
      <c r="AA5" s="99"/>
    </row>
    <row r="6" spans="1:27" s="7" customFormat="1" ht="18.75" x14ac:dyDescent="0.3">
      <c r="A6" s="12"/>
      <c r="B6" s="12"/>
      <c r="L6" s="11"/>
    </row>
    <row r="7" spans="1:27" s="7" customFormat="1" ht="18.75" x14ac:dyDescent="0.2">
      <c r="A7" s="202" t="s">
        <v>9</v>
      </c>
      <c r="B7" s="202"/>
      <c r="C7" s="202"/>
      <c r="D7" s="202"/>
      <c r="E7" s="202"/>
      <c r="F7" s="202"/>
      <c r="G7" s="202"/>
      <c r="H7" s="202"/>
      <c r="I7" s="202"/>
      <c r="J7" s="202"/>
      <c r="K7" s="202"/>
      <c r="L7" s="202"/>
      <c r="M7" s="202"/>
      <c r="N7" s="202"/>
      <c r="O7" s="9"/>
      <c r="P7" s="9"/>
      <c r="Q7" s="9"/>
      <c r="R7" s="9"/>
      <c r="S7" s="9"/>
      <c r="T7" s="9"/>
      <c r="U7" s="9"/>
      <c r="V7" s="9"/>
      <c r="W7" s="9"/>
      <c r="X7" s="9"/>
      <c r="Y7" s="9"/>
    </row>
    <row r="8" spans="1:27" s="7" customFormat="1" ht="18.75" x14ac:dyDescent="0.2">
      <c r="A8" s="202"/>
      <c r="B8" s="202"/>
      <c r="C8" s="202"/>
      <c r="D8" s="202"/>
      <c r="E8" s="202"/>
      <c r="F8" s="202"/>
      <c r="G8" s="202"/>
      <c r="H8" s="202"/>
      <c r="I8" s="202"/>
      <c r="J8" s="202"/>
      <c r="K8" s="202"/>
      <c r="L8" s="202"/>
      <c r="M8" s="202"/>
      <c r="N8" s="202"/>
      <c r="O8" s="9"/>
      <c r="P8" s="9"/>
      <c r="Q8" s="9"/>
      <c r="R8" s="9"/>
      <c r="S8" s="9"/>
      <c r="T8" s="9"/>
      <c r="U8" s="9"/>
      <c r="V8" s="9"/>
      <c r="W8" s="9"/>
      <c r="X8" s="9"/>
      <c r="Y8" s="9"/>
    </row>
    <row r="9" spans="1:27" s="7" customFormat="1" ht="18.75" x14ac:dyDescent="0.2">
      <c r="A9" s="202" t="str">
        <f>'1. паспорт местоположение'!A9:C9</f>
        <v>Акционерное общество "Братская электросетевая компания"</v>
      </c>
      <c r="B9" s="202"/>
      <c r="C9" s="202"/>
      <c r="D9" s="202"/>
      <c r="E9" s="202"/>
      <c r="F9" s="202"/>
      <c r="G9" s="202"/>
      <c r="H9" s="202"/>
      <c r="I9" s="202"/>
      <c r="J9" s="202"/>
      <c r="K9" s="202"/>
      <c r="L9" s="202"/>
      <c r="M9" s="202"/>
      <c r="N9" s="202"/>
      <c r="O9" s="9"/>
      <c r="P9" s="9"/>
      <c r="Q9" s="9"/>
      <c r="R9" s="9"/>
      <c r="S9" s="9"/>
      <c r="T9" s="9"/>
      <c r="U9" s="9"/>
      <c r="V9" s="9"/>
      <c r="W9" s="9"/>
      <c r="X9" s="9"/>
      <c r="Y9" s="9"/>
    </row>
    <row r="10" spans="1:27" s="7" customFormat="1" ht="18.75" x14ac:dyDescent="0.2">
      <c r="A10" s="199" t="s">
        <v>8</v>
      </c>
      <c r="B10" s="199"/>
      <c r="C10" s="199"/>
      <c r="D10" s="199"/>
      <c r="E10" s="199"/>
      <c r="F10" s="199"/>
      <c r="G10" s="199"/>
      <c r="H10" s="199"/>
      <c r="I10" s="199"/>
      <c r="J10" s="199"/>
      <c r="K10" s="199"/>
      <c r="L10" s="199"/>
      <c r="M10" s="199"/>
      <c r="N10" s="199"/>
      <c r="O10" s="9"/>
      <c r="P10" s="9"/>
      <c r="Q10" s="9"/>
      <c r="R10" s="9"/>
      <c r="S10" s="9"/>
      <c r="T10" s="9"/>
      <c r="U10" s="9"/>
      <c r="V10" s="9"/>
      <c r="W10" s="9"/>
      <c r="X10" s="9"/>
      <c r="Y10" s="9"/>
    </row>
    <row r="11" spans="1:27" s="7" customFormat="1" ht="18.75" x14ac:dyDescent="0.2">
      <c r="A11" s="202"/>
      <c r="B11" s="202"/>
      <c r="C11" s="202"/>
      <c r="D11" s="202"/>
      <c r="E11" s="202"/>
      <c r="F11" s="202"/>
      <c r="G11" s="202"/>
      <c r="H11" s="202"/>
      <c r="I11" s="202"/>
      <c r="J11" s="202"/>
      <c r="K11" s="202"/>
      <c r="L11" s="202"/>
      <c r="M11" s="202"/>
      <c r="N11" s="202"/>
      <c r="O11" s="9"/>
      <c r="P11" s="9"/>
      <c r="Q11" s="9"/>
      <c r="R11" s="9"/>
      <c r="S11" s="9"/>
      <c r="T11" s="9"/>
      <c r="U11" s="9"/>
      <c r="V11" s="9"/>
      <c r="W11" s="9"/>
      <c r="X11" s="9"/>
      <c r="Y11" s="9"/>
    </row>
    <row r="12" spans="1:27" s="7" customFormat="1" ht="18.75" x14ac:dyDescent="0.2">
      <c r="A12" s="202" t="str">
        <f>'1. паспорт местоположение'!A12:C12</f>
        <v>O_1.5.2</v>
      </c>
      <c r="B12" s="202"/>
      <c r="C12" s="202"/>
      <c r="D12" s="202"/>
      <c r="E12" s="202"/>
      <c r="F12" s="202"/>
      <c r="G12" s="202"/>
      <c r="H12" s="202"/>
      <c r="I12" s="202"/>
      <c r="J12" s="202"/>
      <c r="K12" s="202"/>
      <c r="L12" s="202"/>
      <c r="M12" s="202"/>
      <c r="N12" s="202"/>
      <c r="O12" s="9"/>
      <c r="P12" s="9"/>
      <c r="Q12" s="9"/>
      <c r="R12" s="9"/>
      <c r="S12" s="9"/>
      <c r="T12" s="9"/>
      <c r="U12" s="9"/>
      <c r="V12" s="9"/>
      <c r="W12" s="9"/>
      <c r="X12" s="9"/>
      <c r="Y12" s="9"/>
    </row>
    <row r="13" spans="1:27" s="7" customFormat="1" ht="18.75" x14ac:dyDescent="0.2">
      <c r="A13" s="199" t="s">
        <v>7</v>
      </c>
      <c r="B13" s="199"/>
      <c r="C13" s="199"/>
      <c r="D13" s="199"/>
      <c r="E13" s="199"/>
      <c r="F13" s="199"/>
      <c r="G13" s="199"/>
      <c r="H13" s="199"/>
      <c r="I13" s="199"/>
      <c r="J13" s="199"/>
      <c r="K13" s="199"/>
      <c r="L13" s="199"/>
      <c r="M13" s="199"/>
      <c r="N13" s="199"/>
      <c r="O13" s="9"/>
      <c r="P13" s="9"/>
      <c r="Q13" s="9"/>
      <c r="R13" s="9"/>
      <c r="S13" s="9"/>
      <c r="T13" s="9"/>
      <c r="U13" s="9"/>
      <c r="V13" s="9"/>
      <c r="W13" s="9"/>
      <c r="X13" s="9"/>
      <c r="Y13" s="9"/>
    </row>
    <row r="14" spans="1:27" s="7" customFormat="1" ht="15.75" customHeight="1" x14ac:dyDescent="0.2">
      <c r="A14" s="203"/>
      <c r="B14" s="203"/>
      <c r="C14" s="203"/>
      <c r="D14" s="203"/>
      <c r="E14" s="203"/>
      <c r="F14" s="203"/>
      <c r="G14" s="203"/>
      <c r="H14" s="203"/>
      <c r="I14" s="203"/>
      <c r="J14" s="203"/>
      <c r="K14" s="203"/>
      <c r="L14" s="203"/>
      <c r="M14" s="203"/>
      <c r="N14" s="203"/>
      <c r="O14" s="3"/>
      <c r="P14" s="3"/>
      <c r="Q14" s="3"/>
      <c r="R14" s="3"/>
      <c r="S14" s="3"/>
      <c r="T14" s="3"/>
      <c r="U14" s="3"/>
      <c r="V14" s="3"/>
      <c r="W14" s="3"/>
      <c r="X14" s="3"/>
      <c r="Y14" s="3"/>
    </row>
    <row r="15" spans="1:27" s="2" customFormat="1" ht="18.75" x14ac:dyDescent="0.2">
      <c r="A15" s="202"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5" s="202"/>
      <c r="C15" s="202"/>
      <c r="D15" s="202"/>
      <c r="E15" s="202"/>
      <c r="F15" s="202"/>
      <c r="G15" s="202"/>
      <c r="H15" s="202"/>
      <c r="I15" s="202"/>
      <c r="J15" s="202"/>
      <c r="K15" s="202"/>
      <c r="L15" s="202"/>
      <c r="M15" s="202"/>
      <c r="N15" s="202"/>
      <c r="O15" s="6"/>
      <c r="P15" s="6"/>
      <c r="Q15" s="6"/>
      <c r="R15" s="6"/>
      <c r="S15" s="6"/>
      <c r="T15" s="6"/>
      <c r="U15" s="6"/>
      <c r="V15" s="6"/>
      <c r="W15" s="6"/>
      <c r="X15" s="6"/>
      <c r="Y15" s="6"/>
    </row>
    <row r="16" spans="1:27" s="2" customFormat="1" ht="15" customHeight="1" x14ac:dyDescent="0.2">
      <c r="A16" s="199" t="s">
        <v>6</v>
      </c>
      <c r="B16" s="199"/>
      <c r="C16" s="199"/>
      <c r="D16" s="199"/>
      <c r="E16" s="199"/>
      <c r="F16" s="199"/>
      <c r="G16" s="199"/>
      <c r="H16" s="199"/>
      <c r="I16" s="199"/>
      <c r="J16" s="199"/>
      <c r="K16" s="199"/>
      <c r="L16" s="199"/>
      <c r="M16" s="199"/>
      <c r="N16" s="199"/>
      <c r="O16" s="4"/>
      <c r="P16" s="4"/>
      <c r="Q16" s="4"/>
      <c r="R16" s="4"/>
      <c r="S16" s="4"/>
      <c r="T16" s="4"/>
      <c r="U16" s="4"/>
      <c r="V16" s="4"/>
      <c r="W16" s="4"/>
      <c r="X16" s="4"/>
      <c r="Y16" s="4"/>
    </row>
    <row r="17" spans="1:25" s="2" customFormat="1" ht="15" customHeight="1" x14ac:dyDescent="0.2">
      <c r="A17" s="203"/>
      <c r="B17" s="203"/>
      <c r="C17" s="203"/>
      <c r="D17" s="203"/>
      <c r="E17" s="203"/>
      <c r="F17" s="203"/>
      <c r="G17" s="203"/>
      <c r="H17" s="203"/>
      <c r="I17" s="203"/>
      <c r="J17" s="203"/>
      <c r="K17" s="203"/>
      <c r="L17" s="203"/>
      <c r="M17" s="203"/>
      <c r="N17" s="203"/>
      <c r="O17" s="3"/>
      <c r="P17" s="3"/>
      <c r="Q17" s="3"/>
      <c r="R17" s="3"/>
      <c r="S17" s="3"/>
      <c r="T17" s="3"/>
      <c r="U17" s="3"/>
      <c r="V17" s="3"/>
    </row>
    <row r="18" spans="1:25" s="2" customFormat="1" ht="91.5" customHeight="1" x14ac:dyDescent="0.2">
      <c r="A18" s="200" t="s">
        <v>449</v>
      </c>
      <c r="B18" s="200"/>
      <c r="C18" s="200"/>
      <c r="D18" s="200"/>
      <c r="E18" s="200"/>
      <c r="F18" s="200"/>
      <c r="G18" s="200"/>
      <c r="H18" s="200"/>
      <c r="I18" s="200"/>
      <c r="J18" s="200"/>
      <c r="K18" s="200"/>
      <c r="L18" s="200"/>
      <c r="M18" s="200"/>
      <c r="N18" s="200"/>
      <c r="O18" s="5"/>
      <c r="P18" s="5"/>
      <c r="Q18" s="5"/>
      <c r="R18" s="5"/>
      <c r="S18" s="5"/>
      <c r="T18" s="5"/>
      <c r="U18" s="5"/>
      <c r="V18" s="5"/>
      <c r="W18" s="5"/>
      <c r="X18" s="5"/>
      <c r="Y18" s="5"/>
    </row>
    <row r="19" spans="1:25" s="2" customFormat="1" ht="18.75" x14ac:dyDescent="0.2">
      <c r="A19" s="103"/>
      <c r="B19" s="103"/>
      <c r="C19" s="103"/>
      <c r="D19" s="103"/>
      <c r="E19" s="103"/>
      <c r="F19" s="103"/>
      <c r="G19" s="103"/>
      <c r="H19" s="103"/>
      <c r="I19" s="103"/>
      <c r="J19" s="103"/>
      <c r="K19" s="103"/>
      <c r="L19" s="103"/>
      <c r="M19" s="103"/>
      <c r="N19" s="103"/>
      <c r="O19" s="5"/>
      <c r="P19" s="5"/>
      <c r="Q19" s="5"/>
      <c r="R19" s="5"/>
      <c r="S19" s="5"/>
      <c r="T19" s="5"/>
      <c r="U19" s="5"/>
      <c r="V19" s="5"/>
      <c r="W19" s="5"/>
      <c r="X19" s="5"/>
      <c r="Y19" s="5"/>
    </row>
    <row r="20" spans="1:25" s="2" customFormat="1" ht="78" customHeight="1" x14ac:dyDescent="0.2">
      <c r="A20" s="230" t="s">
        <v>5</v>
      </c>
      <c r="B20" s="230" t="s">
        <v>81</v>
      </c>
      <c r="C20" s="230" t="s">
        <v>80</v>
      </c>
      <c r="D20" s="230" t="s">
        <v>72</v>
      </c>
      <c r="E20" s="230" t="s">
        <v>79</v>
      </c>
      <c r="F20" s="230"/>
      <c r="G20" s="230"/>
      <c r="H20" s="230"/>
      <c r="I20" s="230"/>
      <c r="J20" s="230" t="s">
        <v>78</v>
      </c>
      <c r="K20" s="230"/>
      <c r="L20" s="230"/>
      <c r="M20" s="230"/>
      <c r="N20" s="230"/>
      <c r="O20" s="3"/>
      <c r="P20" s="3"/>
      <c r="Q20" s="3"/>
      <c r="R20" s="3"/>
      <c r="S20" s="3"/>
      <c r="T20" s="3"/>
      <c r="U20" s="3"/>
      <c r="V20" s="3"/>
    </row>
    <row r="21" spans="1:25" s="2" customFormat="1" ht="72" customHeight="1" x14ac:dyDescent="0.2">
      <c r="A21" s="230"/>
      <c r="B21" s="230"/>
      <c r="C21" s="230"/>
      <c r="D21" s="230"/>
      <c r="E21" s="110" t="s">
        <v>77</v>
      </c>
      <c r="F21" s="110" t="s">
        <v>76</v>
      </c>
      <c r="G21" s="110" t="s">
        <v>75</v>
      </c>
      <c r="H21" s="110" t="s">
        <v>74</v>
      </c>
      <c r="I21" s="110" t="s">
        <v>73</v>
      </c>
      <c r="J21" s="110">
        <v>2025</v>
      </c>
      <c r="K21" s="110">
        <v>2026</v>
      </c>
      <c r="L21" s="111">
        <v>2027</v>
      </c>
      <c r="M21" s="111">
        <v>2028</v>
      </c>
      <c r="N21" s="111">
        <v>2029</v>
      </c>
      <c r="O21" s="3"/>
      <c r="P21" s="3"/>
      <c r="Q21" s="3"/>
      <c r="R21" s="3"/>
      <c r="S21" s="3"/>
      <c r="T21" s="3"/>
      <c r="U21" s="3"/>
      <c r="V21" s="3"/>
    </row>
    <row r="22" spans="1:25" s="2" customFormat="1" ht="16.5" customHeight="1" x14ac:dyDescent="0.2">
      <c r="A22" s="112">
        <v>1</v>
      </c>
      <c r="B22" s="112">
        <v>2</v>
      </c>
      <c r="C22" s="112">
        <v>3</v>
      </c>
      <c r="D22" s="112">
        <v>4</v>
      </c>
      <c r="E22" s="112">
        <v>5</v>
      </c>
      <c r="F22" s="112">
        <v>6</v>
      </c>
      <c r="G22" s="112">
        <v>7</v>
      </c>
      <c r="H22" s="112">
        <v>8</v>
      </c>
      <c r="I22" s="112">
        <v>9</v>
      </c>
      <c r="J22" s="112">
        <v>10</v>
      </c>
      <c r="K22" s="112">
        <v>11</v>
      </c>
      <c r="L22" s="112">
        <v>12</v>
      </c>
      <c r="M22" s="112">
        <v>13</v>
      </c>
      <c r="N22" s="112">
        <v>14</v>
      </c>
      <c r="O22" s="3"/>
      <c r="P22" s="3"/>
      <c r="Q22" s="3"/>
      <c r="R22" s="3"/>
      <c r="S22" s="3"/>
      <c r="T22" s="3"/>
      <c r="U22" s="3"/>
      <c r="V22" s="3"/>
    </row>
    <row r="23" spans="1:25" s="2" customFormat="1" ht="33" customHeight="1" x14ac:dyDescent="0.2">
      <c r="A23" s="113" t="s">
        <v>486</v>
      </c>
      <c r="B23" s="113" t="s">
        <v>486</v>
      </c>
      <c r="C23" s="113" t="s">
        <v>486</v>
      </c>
      <c r="D23" s="113" t="s">
        <v>486</v>
      </c>
      <c r="E23" s="113" t="s">
        <v>486</v>
      </c>
      <c r="F23" s="113" t="s">
        <v>486</v>
      </c>
      <c r="G23" s="113" t="s">
        <v>486</v>
      </c>
      <c r="H23" s="113" t="s">
        <v>486</v>
      </c>
      <c r="I23" s="113" t="s">
        <v>486</v>
      </c>
      <c r="J23" s="113" t="s">
        <v>486</v>
      </c>
      <c r="K23" s="113" t="s">
        <v>486</v>
      </c>
      <c r="L23" s="113" t="s">
        <v>486</v>
      </c>
      <c r="M23" s="113" t="s">
        <v>486</v>
      </c>
      <c r="N23" s="113" t="s">
        <v>486</v>
      </c>
      <c r="O23" s="3"/>
      <c r="P23" s="3"/>
      <c r="Q23" s="3"/>
      <c r="R23" s="3"/>
      <c r="S23" s="3"/>
      <c r="T23" s="3"/>
    </row>
    <row r="25" spans="1:25" ht="23.25" x14ac:dyDescent="0.35">
      <c r="A25" s="114" t="s">
        <v>487</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W33" sqref="AW33"/>
    </sheetView>
  </sheetViews>
  <sheetFormatPr defaultColWidth="9.140625" defaultRowHeight="15" x14ac:dyDescent="0.25"/>
  <cols>
    <col min="1" max="3" width="9.140625" style="65"/>
    <col min="4" max="4" width="18.5703125" style="65" customWidth="1"/>
    <col min="5" max="12" width="9.140625" style="65" hidden="1" customWidth="1"/>
    <col min="13" max="13" width="4.7109375" style="65" hidden="1" customWidth="1"/>
    <col min="14" max="17" width="9.140625" style="65" hidden="1" customWidth="1"/>
    <col min="18" max="18" width="4.7109375" style="65" hidden="1" customWidth="1"/>
    <col min="19" max="36" width="9.1406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7" customFormat="1" ht="18.75" customHeight="1" x14ac:dyDescent="0.2">
      <c r="A1" s="13"/>
      <c r="K1" s="22" t="s">
        <v>68</v>
      </c>
      <c r="AR1" s="105" t="s">
        <v>68</v>
      </c>
    </row>
    <row r="2" spans="1:44" s="7" customFormat="1" ht="18.75" customHeight="1" x14ac:dyDescent="0.3">
      <c r="A2" s="13"/>
      <c r="K2" s="11" t="s">
        <v>10</v>
      </c>
      <c r="AR2" s="25" t="s">
        <v>10</v>
      </c>
    </row>
    <row r="3" spans="1:44" s="7" customFormat="1" ht="18.75" x14ac:dyDescent="0.3">
      <c r="A3" s="12"/>
      <c r="K3" s="11" t="s">
        <v>67</v>
      </c>
      <c r="AR3" s="25" t="s">
        <v>316</v>
      </c>
    </row>
    <row r="4" spans="1:44" s="7" customFormat="1" ht="18.75" x14ac:dyDescent="0.3">
      <c r="A4" s="12"/>
      <c r="K4" s="11"/>
    </row>
    <row r="5" spans="1:44" s="7" customFormat="1" ht="18.75" customHeight="1" x14ac:dyDescent="0.2">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7" customFormat="1" ht="18.75" x14ac:dyDescent="0.3">
      <c r="A6" s="12"/>
      <c r="K6" s="11"/>
    </row>
    <row r="7" spans="1:44" s="7" customFormat="1" ht="18.75" x14ac:dyDescent="0.2">
      <c r="A7" s="202" t="s">
        <v>9</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01" t="str">
        <f>'1. паспорт местоположение'!A9:C9</f>
        <v>Акционерное общество "Братская электросетевая компания"</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row>
    <row r="10" spans="1:44" s="7" customFormat="1" ht="18.75" customHeight="1" x14ac:dyDescent="0.2">
      <c r="A10" s="199" t="s">
        <v>8</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202" t="str">
        <f>'1. паспорт местоположение'!A12:C12</f>
        <v>O_1.5.2</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4" s="7" customFormat="1" ht="18.75" customHeight="1" x14ac:dyDescent="0.2">
      <c r="A13" s="199" t="s">
        <v>7</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202"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2" customFormat="1" ht="15" customHeight="1" x14ac:dyDescent="0.2">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201" t="s">
        <v>450</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s="2" customFormat="1" ht="15" customHeight="1" x14ac:dyDescent="0.2">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row>
    <row r="20" spans="1:45" ht="15.75"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4"/>
      <c r="AQ20" s="84"/>
      <c r="AR20" s="84"/>
      <c r="AS20" s="84"/>
    </row>
    <row r="21" spans="1:45" ht="14.25" customHeight="1" thickBot="1" x14ac:dyDescent="0.3">
      <c r="A21" s="236" t="s">
        <v>315</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t="s">
        <v>1</v>
      </c>
      <c r="AL21" s="236"/>
      <c r="AM21" s="66"/>
      <c r="AN21" s="66"/>
      <c r="AS21" s="72"/>
    </row>
    <row r="22" spans="1:45" ht="12.75" customHeight="1" thickBot="1" x14ac:dyDescent="0.3">
      <c r="A22" s="237" t="s">
        <v>314</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9" t="s">
        <v>484</v>
      </c>
      <c r="AL22" s="239"/>
      <c r="AM22" s="67"/>
      <c r="AN22" s="240" t="s">
        <v>313</v>
      </c>
      <c r="AO22" s="240"/>
      <c r="AP22" s="240"/>
      <c r="AQ22" s="235"/>
      <c r="AR22" s="235"/>
      <c r="AS22" s="72"/>
    </row>
    <row r="23" spans="1:45" ht="17.25" customHeight="1" thickBot="1" x14ac:dyDescent="0.3">
      <c r="A23" s="247" t="s">
        <v>312</v>
      </c>
      <c r="B23" s="248"/>
      <c r="C23" s="248"/>
      <c r="D23" s="248"/>
      <c r="E23" s="248"/>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8"/>
      <c r="AE23" s="248"/>
      <c r="AF23" s="248"/>
      <c r="AG23" s="248"/>
      <c r="AH23" s="248"/>
      <c r="AI23" s="248"/>
      <c r="AJ23" s="248"/>
      <c r="AK23" s="239" t="s">
        <v>484</v>
      </c>
      <c r="AL23" s="239"/>
      <c r="AM23" s="67"/>
      <c r="AN23" s="231" t="s">
        <v>311</v>
      </c>
      <c r="AO23" s="232"/>
      <c r="AP23" s="233"/>
      <c r="AQ23" s="231"/>
      <c r="AR23" s="234"/>
      <c r="AS23" s="72"/>
    </row>
    <row r="24" spans="1:45" ht="17.25" customHeight="1" thickBot="1" x14ac:dyDescent="0.3">
      <c r="A24" s="247" t="s">
        <v>310</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39" t="s">
        <v>484</v>
      </c>
      <c r="AL24" s="239"/>
      <c r="AM24" s="67"/>
      <c r="AN24" s="231" t="s">
        <v>309</v>
      </c>
      <c r="AO24" s="232"/>
      <c r="AP24" s="233"/>
      <c r="AQ24" s="231"/>
      <c r="AR24" s="234"/>
      <c r="AS24" s="72"/>
    </row>
    <row r="25" spans="1:45" ht="27.75" customHeight="1" thickBot="1" x14ac:dyDescent="0.3">
      <c r="A25" s="249" t="s">
        <v>308</v>
      </c>
      <c r="B25" s="250"/>
      <c r="C25" s="250"/>
      <c r="D25" s="250"/>
      <c r="E25" s="250"/>
      <c r="F25" s="250"/>
      <c r="G25" s="250"/>
      <c r="H25" s="250"/>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1"/>
      <c r="AK25" s="239" t="s">
        <v>484</v>
      </c>
      <c r="AL25" s="239"/>
      <c r="AM25" s="67"/>
      <c r="AN25" s="252" t="s">
        <v>307</v>
      </c>
      <c r="AO25" s="253"/>
      <c r="AP25" s="254"/>
      <c r="AQ25" s="231"/>
      <c r="AR25" s="234"/>
      <c r="AS25" s="72"/>
    </row>
    <row r="26" spans="1:45" ht="17.25" customHeight="1" thickBot="1" x14ac:dyDescent="0.3">
      <c r="A26" s="241" t="s">
        <v>306</v>
      </c>
      <c r="B26" s="242"/>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3"/>
      <c r="AK26" s="239" t="s">
        <v>484</v>
      </c>
      <c r="AL26" s="239"/>
      <c r="AM26" s="67"/>
      <c r="AN26" s="244"/>
      <c r="AO26" s="245"/>
      <c r="AP26" s="245"/>
      <c r="AQ26" s="231"/>
      <c r="AR26" s="246"/>
      <c r="AS26" s="72"/>
    </row>
    <row r="27" spans="1:45" ht="17.25" customHeight="1" thickBot="1" x14ac:dyDescent="0.3">
      <c r="A27" s="247" t="s">
        <v>305</v>
      </c>
      <c r="B27" s="248"/>
      <c r="C27" s="248"/>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39" t="s">
        <v>484</v>
      </c>
      <c r="AL27" s="239"/>
      <c r="AM27" s="67"/>
      <c r="AS27" s="72"/>
    </row>
    <row r="28" spans="1:45" ht="17.25" customHeight="1" thickBot="1" x14ac:dyDescent="0.3">
      <c r="A28" s="247" t="s">
        <v>304</v>
      </c>
      <c r="B28" s="248"/>
      <c r="C28" s="248"/>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39" t="s">
        <v>484</v>
      </c>
      <c r="AL28" s="239"/>
      <c r="AM28" s="67"/>
      <c r="AN28" s="67"/>
      <c r="AO28" s="83"/>
      <c r="AP28" s="83"/>
      <c r="AQ28" s="83"/>
      <c r="AR28" s="83"/>
      <c r="AS28" s="72"/>
    </row>
    <row r="29" spans="1:45" ht="17.25" customHeight="1" thickBot="1" x14ac:dyDescent="0.3">
      <c r="A29" s="247" t="s">
        <v>279</v>
      </c>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248"/>
      <c r="AI29" s="248"/>
      <c r="AJ29" s="248"/>
      <c r="AK29" s="239" t="s">
        <v>484</v>
      </c>
      <c r="AL29" s="239"/>
      <c r="AM29" s="67"/>
      <c r="AN29" s="67"/>
      <c r="AO29" s="67"/>
      <c r="AP29" s="67"/>
      <c r="AQ29" s="67"/>
      <c r="AR29" s="67"/>
      <c r="AS29" s="72"/>
    </row>
    <row r="30" spans="1:45" ht="17.25" customHeight="1" thickBot="1" x14ac:dyDescent="0.3">
      <c r="A30" s="247" t="s">
        <v>303</v>
      </c>
      <c r="B30" s="248"/>
      <c r="C30" s="248"/>
      <c r="D30" s="248"/>
      <c r="E30" s="248"/>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39" t="s">
        <v>484</v>
      </c>
      <c r="AL30" s="239"/>
      <c r="AM30" s="67"/>
      <c r="AN30" s="67"/>
      <c r="AO30" s="67"/>
      <c r="AP30" s="67"/>
      <c r="AQ30" s="67"/>
      <c r="AR30" s="67"/>
      <c r="AS30" s="72"/>
    </row>
    <row r="31" spans="1:45" ht="17.25" customHeight="1" thickBot="1" x14ac:dyDescent="0.3">
      <c r="A31" s="247" t="s">
        <v>302</v>
      </c>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39" t="s">
        <v>484</v>
      </c>
      <c r="AL31" s="239"/>
      <c r="AM31" s="67"/>
      <c r="AN31" s="67"/>
      <c r="AO31" s="67"/>
      <c r="AP31" s="67"/>
      <c r="AQ31" s="67"/>
      <c r="AR31" s="67"/>
      <c r="AS31" s="72"/>
    </row>
    <row r="32" spans="1:45" ht="17.25" customHeight="1" thickBot="1" x14ac:dyDescent="0.3">
      <c r="A32" s="247"/>
      <c r="B32" s="248"/>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39" t="s">
        <v>484</v>
      </c>
      <c r="AL32" s="239"/>
      <c r="AM32" s="67"/>
      <c r="AN32" s="67"/>
      <c r="AO32" s="67"/>
      <c r="AP32" s="67"/>
      <c r="AQ32" s="67"/>
      <c r="AR32" s="67"/>
      <c r="AS32" s="72"/>
    </row>
    <row r="33" spans="1:45" ht="17.25" customHeight="1" thickBot="1" x14ac:dyDescent="0.3">
      <c r="A33" s="255" t="s">
        <v>267</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39" t="s">
        <v>484</v>
      </c>
      <c r="AL33" s="239"/>
      <c r="AM33" s="67"/>
      <c r="AN33" s="67"/>
      <c r="AO33" s="67"/>
      <c r="AP33" s="67"/>
      <c r="AQ33" s="67"/>
      <c r="AR33" s="67"/>
      <c r="AS33" s="72"/>
    </row>
    <row r="34" spans="1:45" ht="17.25" customHeight="1" thickBot="1" x14ac:dyDescent="0.3">
      <c r="A34" s="237"/>
      <c r="B34" s="238"/>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9" t="s">
        <v>484</v>
      </c>
      <c r="AL34" s="239"/>
      <c r="AM34" s="67"/>
      <c r="AN34" s="67"/>
      <c r="AO34" s="67"/>
      <c r="AP34" s="67"/>
      <c r="AQ34" s="67"/>
      <c r="AR34" s="67"/>
      <c r="AS34" s="72"/>
    </row>
    <row r="35" spans="1:45" ht="17.25" customHeight="1" thickBot="1" x14ac:dyDescent="0.3">
      <c r="A35" s="247" t="s">
        <v>301</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39" t="s">
        <v>484</v>
      </c>
      <c r="AL35" s="239"/>
      <c r="AM35" s="67"/>
      <c r="AN35" s="67"/>
      <c r="AO35" s="67"/>
      <c r="AP35" s="67"/>
      <c r="AQ35" s="67"/>
      <c r="AR35" s="67"/>
      <c r="AS35" s="72"/>
    </row>
    <row r="36" spans="1:45" ht="17.25" customHeight="1" thickBot="1" x14ac:dyDescent="0.3">
      <c r="A36" s="255" t="s">
        <v>300</v>
      </c>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6"/>
      <c r="AJ36" s="256"/>
      <c r="AK36" s="239" t="s">
        <v>484</v>
      </c>
      <c r="AL36" s="239"/>
      <c r="AM36" s="67"/>
      <c r="AN36" s="67"/>
      <c r="AO36" s="67"/>
      <c r="AP36" s="67"/>
      <c r="AQ36" s="67"/>
      <c r="AR36" s="67"/>
      <c r="AS36" s="72"/>
    </row>
    <row r="37" spans="1:45" ht="17.25" customHeight="1" thickBot="1" x14ac:dyDescent="0.3">
      <c r="A37" s="237" t="s">
        <v>299</v>
      </c>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9" t="s">
        <v>484</v>
      </c>
      <c r="AL37" s="239"/>
      <c r="AM37" s="67"/>
      <c r="AN37" s="67"/>
      <c r="AO37" s="67"/>
      <c r="AP37" s="67"/>
      <c r="AQ37" s="67"/>
      <c r="AR37" s="67"/>
      <c r="AS37" s="72"/>
    </row>
    <row r="38" spans="1:45" ht="17.25" customHeight="1" thickBot="1" x14ac:dyDescent="0.3">
      <c r="A38" s="247" t="s">
        <v>298</v>
      </c>
      <c r="B38" s="248"/>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39" t="s">
        <v>484</v>
      </c>
      <c r="AL38" s="239"/>
      <c r="AM38" s="67"/>
      <c r="AN38" s="67"/>
      <c r="AO38" s="67"/>
      <c r="AP38" s="67"/>
      <c r="AQ38" s="67"/>
      <c r="AR38" s="67"/>
      <c r="AS38" s="72"/>
    </row>
    <row r="39" spans="1:45" ht="17.25" customHeight="1" thickBot="1" x14ac:dyDescent="0.3">
      <c r="A39" s="247" t="s">
        <v>297</v>
      </c>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39" t="s">
        <v>484</v>
      </c>
      <c r="AL39" s="239"/>
      <c r="AM39" s="67"/>
      <c r="AN39" s="67"/>
      <c r="AO39" s="67"/>
      <c r="AP39" s="67"/>
      <c r="AQ39" s="67"/>
      <c r="AR39" s="67"/>
      <c r="AS39" s="72"/>
    </row>
    <row r="40" spans="1:45" ht="17.25" customHeight="1" thickBot="1" x14ac:dyDescent="0.3">
      <c r="A40" s="247" t="s">
        <v>296</v>
      </c>
      <c r="B40" s="248"/>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39" t="s">
        <v>484</v>
      </c>
      <c r="AL40" s="239"/>
      <c r="AM40" s="67"/>
      <c r="AN40" s="67"/>
      <c r="AO40" s="67"/>
      <c r="AP40" s="67"/>
      <c r="AQ40" s="67"/>
      <c r="AR40" s="67"/>
      <c r="AS40" s="72"/>
    </row>
    <row r="41" spans="1:45" ht="17.25" customHeight="1" thickBot="1" x14ac:dyDescent="0.3">
      <c r="A41" s="247" t="s">
        <v>295</v>
      </c>
      <c r="B41" s="248"/>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39" t="s">
        <v>484</v>
      </c>
      <c r="AL41" s="239"/>
      <c r="AM41" s="67"/>
      <c r="AN41" s="67"/>
      <c r="AO41" s="67"/>
      <c r="AP41" s="67"/>
      <c r="AQ41" s="67"/>
      <c r="AR41" s="67"/>
      <c r="AS41" s="72"/>
    </row>
    <row r="42" spans="1:45" ht="17.25" customHeight="1" thickBot="1" x14ac:dyDescent="0.3">
      <c r="A42" s="247" t="s">
        <v>294</v>
      </c>
      <c r="B42" s="248"/>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39" t="s">
        <v>484</v>
      </c>
      <c r="AL42" s="239"/>
      <c r="AM42" s="67"/>
      <c r="AN42" s="67"/>
      <c r="AO42" s="67"/>
      <c r="AP42" s="67"/>
      <c r="AQ42" s="67"/>
      <c r="AR42" s="67"/>
      <c r="AS42" s="72"/>
    </row>
    <row r="43" spans="1:45" ht="17.25" customHeight="1" thickBot="1" x14ac:dyDescent="0.3">
      <c r="A43" s="257" t="s">
        <v>293</v>
      </c>
      <c r="B43" s="258"/>
      <c r="C43" s="258"/>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39" t="s">
        <v>484</v>
      </c>
      <c r="AL43" s="239"/>
      <c r="AM43" s="67"/>
      <c r="AN43" s="67"/>
      <c r="AO43" s="67"/>
      <c r="AP43" s="67"/>
      <c r="AQ43" s="67"/>
      <c r="AR43" s="67"/>
      <c r="AS43" s="72"/>
    </row>
    <row r="44" spans="1:45" ht="24" customHeight="1" thickBot="1" x14ac:dyDescent="0.3">
      <c r="A44" s="259" t="s">
        <v>292</v>
      </c>
      <c r="B44" s="260"/>
      <c r="C44" s="260"/>
      <c r="D44" s="260"/>
      <c r="E44" s="260"/>
      <c r="F44" s="260"/>
      <c r="G44" s="260"/>
      <c r="H44" s="260"/>
      <c r="I44" s="260"/>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1"/>
      <c r="AK44" s="239" t="s">
        <v>4</v>
      </c>
      <c r="AL44" s="239"/>
      <c r="AM44" s="239" t="s">
        <v>273</v>
      </c>
      <c r="AN44" s="239"/>
      <c r="AO44" s="78" t="s">
        <v>272</v>
      </c>
      <c r="AP44" s="78" t="s">
        <v>271</v>
      </c>
      <c r="AQ44" s="72"/>
    </row>
    <row r="45" spans="1:45" ht="12" customHeight="1" thickBot="1" x14ac:dyDescent="0.3">
      <c r="A45" s="247" t="s">
        <v>291</v>
      </c>
      <c r="B45" s="248"/>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39" t="s">
        <v>484</v>
      </c>
      <c r="AL45" s="239"/>
      <c r="AM45" s="244" t="s">
        <v>484</v>
      </c>
      <c r="AN45" s="244"/>
      <c r="AO45" s="80" t="s">
        <v>484</v>
      </c>
      <c r="AP45" s="80" t="s">
        <v>484</v>
      </c>
      <c r="AQ45" s="72"/>
    </row>
    <row r="46" spans="1:45" ht="12" customHeight="1" thickBot="1" x14ac:dyDescent="0.3">
      <c r="A46" s="247" t="s">
        <v>290</v>
      </c>
      <c r="B46" s="248"/>
      <c r="C46" s="248"/>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39" t="s">
        <v>484</v>
      </c>
      <c r="AL46" s="239"/>
      <c r="AM46" s="244" t="s">
        <v>484</v>
      </c>
      <c r="AN46" s="244"/>
      <c r="AO46" s="80" t="s">
        <v>484</v>
      </c>
      <c r="AP46" s="80" t="s">
        <v>484</v>
      </c>
      <c r="AQ46" s="72"/>
    </row>
    <row r="47" spans="1:45" ht="12" customHeight="1" thickBot="1" x14ac:dyDescent="0.3">
      <c r="A47" s="255" t="s">
        <v>289</v>
      </c>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6"/>
      <c r="AJ47" s="256"/>
      <c r="AK47" s="239" t="s">
        <v>484</v>
      </c>
      <c r="AL47" s="239"/>
      <c r="AM47" s="244" t="s">
        <v>484</v>
      </c>
      <c r="AN47" s="244"/>
      <c r="AO47" s="80" t="s">
        <v>484</v>
      </c>
      <c r="AP47" s="80" t="s">
        <v>484</v>
      </c>
      <c r="AQ47" s="72"/>
    </row>
    <row r="48" spans="1:45" ht="6.75" customHeight="1" thickBot="1" x14ac:dyDescent="0.3">
      <c r="A48" s="79"/>
      <c r="B48" s="79"/>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67"/>
      <c r="AN48" s="67"/>
      <c r="AO48" s="67"/>
      <c r="AP48" s="67"/>
      <c r="AQ48" s="72"/>
    </row>
    <row r="49" spans="1:43" ht="24" customHeight="1" thickBot="1" x14ac:dyDescent="0.3">
      <c r="A49" s="262" t="s">
        <v>288</v>
      </c>
      <c r="B49" s="263"/>
      <c r="C49" s="263"/>
      <c r="D49" s="263"/>
      <c r="E49" s="263"/>
      <c r="F49" s="263"/>
      <c r="G49" s="263"/>
      <c r="H49" s="263"/>
      <c r="I49" s="263"/>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39" t="s">
        <v>4</v>
      </c>
      <c r="AL49" s="239"/>
      <c r="AM49" s="239" t="s">
        <v>273</v>
      </c>
      <c r="AN49" s="239"/>
      <c r="AO49" s="78" t="s">
        <v>272</v>
      </c>
      <c r="AP49" s="78" t="s">
        <v>271</v>
      </c>
      <c r="AQ49" s="72"/>
    </row>
    <row r="50" spans="1:43" ht="11.25" customHeight="1" thickBot="1" x14ac:dyDescent="0.3">
      <c r="A50" s="264" t="s">
        <v>287</v>
      </c>
      <c r="B50" s="265"/>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39" t="s">
        <v>484</v>
      </c>
      <c r="AL50" s="239"/>
      <c r="AM50" s="239" t="s">
        <v>484</v>
      </c>
      <c r="AN50" s="239"/>
      <c r="AO50" s="82" t="s">
        <v>484</v>
      </c>
      <c r="AP50" s="82" t="s">
        <v>484</v>
      </c>
      <c r="AQ50" s="72"/>
    </row>
    <row r="51" spans="1:43" ht="12" customHeight="1" thickBot="1" x14ac:dyDescent="0.3">
      <c r="A51" s="247" t="s">
        <v>286</v>
      </c>
      <c r="B51" s="248"/>
      <c r="C51" s="248"/>
      <c r="D51" s="248"/>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39" t="s">
        <v>484</v>
      </c>
      <c r="AL51" s="239"/>
      <c r="AM51" s="239" t="s">
        <v>484</v>
      </c>
      <c r="AN51" s="239"/>
      <c r="AO51" s="82" t="s">
        <v>484</v>
      </c>
      <c r="AP51" s="82" t="s">
        <v>484</v>
      </c>
      <c r="AQ51" s="72"/>
    </row>
    <row r="52" spans="1:43" ht="12" customHeight="1" thickBot="1" x14ac:dyDescent="0.3">
      <c r="A52" s="247" t="s">
        <v>285</v>
      </c>
      <c r="B52" s="248"/>
      <c r="C52" s="248"/>
      <c r="D52" s="248"/>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8"/>
      <c r="AH52" s="248"/>
      <c r="AI52" s="248"/>
      <c r="AJ52" s="248"/>
      <c r="AK52" s="239" t="s">
        <v>484</v>
      </c>
      <c r="AL52" s="239"/>
      <c r="AM52" s="239" t="s">
        <v>484</v>
      </c>
      <c r="AN52" s="239"/>
      <c r="AO52" s="82" t="s">
        <v>484</v>
      </c>
      <c r="AP52" s="82" t="s">
        <v>484</v>
      </c>
      <c r="AQ52" s="72"/>
    </row>
    <row r="53" spans="1:43" ht="12" customHeight="1" thickBot="1" x14ac:dyDescent="0.3">
      <c r="A53" s="255" t="s">
        <v>284</v>
      </c>
      <c r="B53" s="256"/>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6"/>
      <c r="AJ53" s="256"/>
      <c r="AK53" s="239" t="s">
        <v>484</v>
      </c>
      <c r="AL53" s="239"/>
      <c r="AM53" s="239" t="s">
        <v>484</v>
      </c>
      <c r="AN53" s="239"/>
      <c r="AO53" s="82" t="s">
        <v>484</v>
      </c>
      <c r="AP53" s="82" t="s">
        <v>484</v>
      </c>
      <c r="AQ53" s="72"/>
    </row>
    <row r="54" spans="1:43" ht="6" customHeight="1" thickBot="1" x14ac:dyDescent="0.3">
      <c r="A54" s="79"/>
      <c r="B54" s="79"/>
      <c r="C54" s="79"/>
      <c r="D54" s="79"/>
      <c r="E54" s="79"/>
      <c r="F54" s="79"/>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67"/>
      <c r="AN54" s="67"/>
      <c r="AO54" s="67"/>
      <c r="AP54" s="67"/>
      <c r="AQ54" s="66"/>
    </row>
    <row r="55" spans="1:43" ht="24" customHeight="1" x14ac:dyDescent="0.25">
      <c r="A55" s="262" t="s">
        <v>283</v>
      </c>
      <c r="B55" s="263"/>
      <c r="C55" s="263"/>
      <c r="D55" s="263"/>
      <c r="E55" s="263"/>
      <c r="F55" s="263"/>
      <c r="G55" s="263"/>
      <c r="H55" s="263"/>
      <c r="I55" s="263"/>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39" t="s">
        <v>4</v>
      </c>
      <c r="AL55" s="239"/>
      <c r="AM55" s="239" t="s">
        <v>273</v>
      </c>
      <c r="AN55" s="239"/>
      <c r="AO55" s="78" t="s">
        <v>272</v>
      </c>
      <c r="AP55" s="78" t="s">
        <v>271</v>
      </c>
      <c r="AQ55" s="72"/>
    </row>
    <row r="56" spans="1:43" ht="12.75" customHeight="1" x14ac:dyDescent="0.25">
      <c r="A56" s="266" t="s">
        <v>282</v>
      </c>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c r="AD56" s="267"/>
      <c r="AE56" s="267"/>
      <c r="AF56" s="267"/>
      <c r="AG56" s="267"/>
      <c r="AH56" s="267"/>
      <c r="AI56" s="267"/>
      <c r="AJ56" s="267"/>
      <c r="AK56" s="268" t="s">
        <v>484</v>
      </c>
      <c r="AL56" s="268"/>
      <c r="AM56" s="268" t="s">
        <v>484</v>
      </c>
      <c r="AN56" s="268"/>
      <c r="AO56" s="81" t="s">
        <v>484</v>
      </c>
      <c r="AP56" s="81" t="s">
        <v>484</v>
      </c>
      <c r="AQ56" s="77"/>
    </row>
    <row r="57" spans="1:43" ht="12" customHeight="1" x14ac:dyDescent="0.25">
      <c r="A57" s="247" t="s">
        <v>281</v>
      </c>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68" t="s">
        <v>484</v>
      </c>
      <c r="AL57" s="268"/>
      <c r="AM57" s="268" t="s">
        <v>484</v>
      </c>
      <c r="AN57" s="268"/>
      <c r="AO57" s="81" t="s">
        <v>484</v>
      </c>
      <c r="AP57" s="81" t="s">
        <v>484</v>
      </c>
      <c r="AQ57" s="72"/>
    </row>
    <row r="58" spans="1:43" ht="12" customHeight="1" x14ac:dyDescent="0.25">
      <c r="A58" s="247" t="s">
        <v>280</v>
      </c>
      <c r="B58" s="248"/>
      <c r="C58" s="248"/>
      <c r="D58" s="248"/>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68" t="s">
        <v>484</v>
      </c>
      <c r="AL58" s="268"/>
      <c r="AM58" s="268" t="s">
        <v>484</v>
      </c>
      <c r="AN58" s="268"/>
      <c r="AO58" s="81" t="s">
        <v>484</v>
      </c>
      <c r="AP58" s="81" t="s">
        <v>484</v>
      </c>
      <c r="AQ58" s="72"/>
    </row>
    <row r="59" spans="1:43" ht="12" customHeight="1" x14ac:dyDescent="0.25">
      <c r="A59" s="247" t="s">
        <v>279</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68" t="s">
        <v>484</v>
      </c>
      <c r="AL59" s="268"/>
      <c r="AM59" s="268" t="s">
        <v>484</v>
      </c>
      <c r="AN59" s="268"/>
      <c r="AO59" s="81" t="s">
        <v>484</v>
      </c>
      <c r="AP59" s="81" t="s">
        <v>484</v>
      </c>
      <c r="AQ59" s="72"/>
    </row>
    <row r="60" spans="1:43" ht="9.75" customHeight="1" x14ac:dyDescent="0.25">
      <c r="A60" s="247"/>
      <c r="B60" s="248"/>
      <c r="C60" s="248"/>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c r="AJ60" s="248"/>
      <c r="AK60" s="268" t="s">
        <v>484</v>
      </c>
      <c r="AL60" s="268"/>
      <c r="AM60" s="268" t="s">
        <v>484</v>
      </c>
      <c r="AN60" s="268"/>
      <c r="AO60" s="81" t="s">
        <v>484</v>
      </c>
      <c r="AP60" s="81" t="s">
        <v>484</v>
      </c>
      <c r="AQ60" s="72"/>
    </row>
    <row r="61" spans="1:43" ht="9.75" customHeight="1" x14ac:dyDescent="0.25">
      <c r="A61" s="247"/>
      <c r="B61" s="248"/>
      <c r="C61" s="248"/>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248"/>
      <c r="AK61" s="268" t="s">
        <v>484</v>
      </c>
      <c r="AL61" s="268"/>
      <c r="AM61" s="268" t="s">
        <v>484</v>
      </c>
      <c r="AN61" s="268"/>
      <c r="AO61" s="81" t="s">
        <v>484</v>
      </c>
      <c r="AP61" s="81" t="s">
        <v>484</v>
      </c>
      <c r="AQ61" s="72"/>
    </row>
    <row r="62" spans="1:43" ht="12" customHeight="1" x14ac:dyDescent="0.25">
      <c r="A62" s="247" t="s">
        <v>278</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248"/>
      <c r="AK62" s="268" t="s">
        <v>484</v>
      </c>
      <c r="AL62" s="268"/>
      <c r="AM62" s="268" t="s">
        <v>484</v>
      </c>
      <c r="AN62" s="268"/>
      <c r="AO62" s="81" t="s">
        <v>484</v>
      </c>
      <c r="AP62" s="81" t="s">
        <v>484</v>
      </c>
      <c r="AQ62" s="72"/>
    </row>
    <row r="63" spans="1:43" ht="27.75" customHeight="1" x14ac:dyDescent="0.25">
      <c r="A63" s="269" t="s">
        <v>277</v>
      </c>
      <c r="B63" s="270"/>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1"/>
      <c r="AK63" s="268" t="s">
        <v>484</v>
      </c>
      <c r="AL63" s="268"/>
      <c r="AM63" s="268" t="s">
        <v>484</v>
      </c>
      <c r="AN63" s="268"/>
      <c r="AO63" s="81" t="s">
        <v>484</v>
      </c>
      <c r="AP63" s="81" t="s">
        <v>484</v>
      </c>
      <c r="AQ63" s="77"/>
    </row>
    <row r="64" spans="1:43" ht="11.25" customHeight="1" x14ac:dyDescent="0.25">
      <c r="A64" s="247" t="s">
        <v>269</v>
      </c>
      <c r="B64" s="248"/>
      <c r="C64" s="248"/>
      <c r="D64" s="248"/>
      <c r="E64" s="248"/>
      <c r="F64" s="248"/>
      <c r="G64" s="248"/>
      <c r="H64" s="248"/>
      <c r="I64" s="248"/>
      <c r="J64" s="248"/>
      <c r="K64" s="248"/>
      <c r="L64" s="248"/>
      <c r="M64" s="248"/>
      <c r="N64" s="248"/>
      <c r="O64" s="248"/>
      <c r="P64" s="248"/>
      <c r="Q64" s="248"/>
      <c r="R64" s="248"/>
      <c r="S64" s="248"/>
      <c r="T64" s="248"/>
      <c r="U64" s="248"/>
      <c r="V64" s="248"/>
      <c r="W64" s="248"/>
      <c r="X64" s="248"/>
      <c r="Y64" s="248"/>
      <c r="Z64" s="248"/>
      <c r="AA64" s="248"/>
      <c r="AB64" s="248"/>
      <c r="AC64" s="248"/>
      <c r="AD64" s="248"/>
      <c r="AE64" s="248"/>
      <c r="AF64" s="248"/>
      <c r="AG64" s="248"/>
      <c r="AH64" s="248"/>
      <c r="AI64" s="248"/>
      <c r="AJ64" s="248"/>
      <c r="AK64" s="268" t="s">
        <v>484</v>
      </c>
      <c r="AL64" s="268"/>
      <c r="AM64" s="268" t="s">
        <v>484</v>
      </c>
      <c r="AN64" s="268"/>
      <c r="AO64" s="81" t="s">
        <v>484</v>
      </c>
      <c r="AP64" s="81" t="s">
        <v>484</v>
      </c>
      <c r="AQ64" s="72"/>
    </row>
    <row r="65" spans="1:43" ht="25.5" customHeight="1" x14ac:dyDescent="0.25">
      <c r="A65" s="269" t="s">
        <v>270</v>
      </c>
      <c r="B65" s="270"/>
      <c r="C65" s="270"/>
      <c r="D65" s="270"/>
      <c r="E65" s="270"/>
      <c r="F65" s="270"/>
      <c r="G65" s="270"/>
      <c r="H65" s="270"/>
      <c r="I65" s="270"/>
      <c r="J65" s="270"/>
      <c r="K65" s="270"/>
      <c r="L65" s="270"/>
      <c r="M65" s="270"/>
      <c r="N65" s="270"/>
      <c r="O65" s="270"/>
      <c r="P65" s="270"/>
      <c r="Q65" s="270"/>
      <c r="R65" s="270"/>
      <c r="S65" s="270"/>
      <c r="T65" s="270"/>
      <c r="U65" s="270"/>
      <c r="V65" s="270"/>
      <c r="W65" s="270"/>
      <c r="X65" s="270"/>
      <c r="Y65" s="270"/>
      <c r="Z65" s="270"/>
      <c r="AA65" s="270"/>
      <c r="AB65" s="270"/>
      <c r="AC65" s="270"/>
      <c r="AD65" s="270"/>
      <c r="AE65" s="270"/>
      <c r="AF65" s="270"/>
      <c r="AG65" s="270"/>
      <c r="AH65" s="270"/>
      <c r="AI65" s="270"/>
      <c r="AJ65" s="271"/>
      <c r="AK65" s="268" t="s">
        <v>484</v>
      </c>
      <c r="AL65" s="268"/>
      <c r="AM65" s="268" t="s">
        <v>484</v>
      </c>
      <c r="AN65" s="268"/>
      <c r="AO65" s="81" t="s">
        <v>484</v>
      </c>
      <c r="AP65" s="81" t="s">
        <v>484</v>
      </c>
      <c r="AQ65" s="77"/>
    </row>
    <row r="66" spans="1:43" ht="12" customHeight="1" x14ac:dyDescent="0.25">
      <c r="A66" s="247" t="s">
        <v>268</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8"/>
      <c r="AK66" s="268" t="s">
        <v>484</v>
      </c>
      <c r="AL66" s="268"/>
      <c r="AM66" s="268" t="s">
        <v>484</v>
      </c>
      <c r="AN66" s="268"/>
      <c r="AO66" s="81" t="s">
        <v>484</v>
      </c>
      <c r="AP66" s="81" t="s">
        <v>484</v>
      </c>
      <c r="AQ66" s="72"/>
    </row>
    <row r="67" spans="1:43" ht="12.75" customHeight="1" x14ac:dyDescent="0.25">
      <c r="A67" s="272" t="s">
        <v>276</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68" t="s">
        <v>484</v>
      </c>
      <c r="AL67" s="268"/>
      <c r="AM67" s="268" t="s">
        <v>484</v>
      </c>
      <c r="AN67" s="268"/>
      <c r="AO67" s="81" t="s">
        <v>484</v>
      </c>
      <c r="AP67" s="81" t="s">
        <v>484</v>
      </c>
      <c r="AQ67" s="77"/>
    </row>
    <row r="68" spans="1:43" ht="12" customHeight="1" x14ac:dyDescent="0.25">
      <c r="A68" s="247" t="s">
        <v>267</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8"/>
      <c r="AK68" s="268" t="s">
        <v>484</v>
      </c>
      <c r="AL68" s="268"/>
      <c r="AM68" s="268" t="s">
        <v>484</v>
      </c>
      <c r="AN68" s="268"/>
      <c r="AO68" s="81" t="s">
        <v>484</v>
      </c>
      <c r="AP68" s="81" t="s">
        <v>484</v>
      </c>
      <c r="AQ68" s="72"/>
    </row>
    <row r="69" spans="1:43" ht="12.75" customHeight="1" thickBot="1" x14ac:dyDescent="0.3">
      <c r="A69" s="274" t="s">
        <v>275</v>
      </c>
      <c r="B69" s="275"/>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5"/>
      <c r="AA69" s="275"/>
      <c r="AB69" s="275"/>
      <c r="AC69" s="275"/>
      <c r="AD69" s="275"/>
      <c r="AE69" s="275"/>
      <c r="AF69" s="275"/>
      <c r="AG69" s="275"/>
      <c r="AH69" s="275"/>
      <c r="AI69" s="275"/>
      <c r="AJ69" s="276"/>
      <c r="AK69" s="268" t="s">
        <v>484</v>
      </c>
      <c r="AL69" s="268"/>
      <c r="AM69" s="268" t="s">
        <v>484</v>
      </c>
      <c r="AN69" s="268"/>
      <c r="AO69" s="81" t="s">
        <v>484</v>
      </c>
      <c r="AP69" s="81" t="s">
        <v>484</v>
      </c>
      <c r="AQ69" s="77"/>
    </row>
    <row r="70" spans="1:43" ht="7.5" customHeight="1" thickBot="1" x14ac:dyDescent="0.3">
      <c r="A70" s="79"/>
      <c r="B70" s="79"/>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79"/>
      <c r="AK70" s="79"/>
      <c r="AL70" s="79"/>
      <c r="AM70" s="67"/>
      <c r="AN70" s="67"/>
      <c r="AO70" s="67"/>
      <c r="AP70" s="67"/>
      <c r="AQ70" s="66"/>
    </row>
    <row r="71" spans="1:43" ht="25.5" customHeight="1" x14ac:dyDescent="0.25">
      <c r="A71" s="262" t="s">
        <v>274</v>
      </c>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39" t="s">
        <v>4</v>
      </c>
      <c r="AL71" s="239"/>
      <c r="AM71" s="239" t="s">
        <v>273</v>
      </c>
      <c r="AN71" s="239"/>
      <c r="AO71" s="78" t="s">
        <v>272</v>
      </c>
      <c r="AP71" s="78" t="s">
        <v>271</v>
      </c>
      <c r="AQ71" s="72"/>
    </row>
    <row r="72" spans="1:43" ht="25.5" customHeight="1" x14ac:dyDescent="0.25">
      <c r="A72" s="269" t="s">
        <v>270</v>
      </c>
      <c r="B72" s="270"/>
      <c r="C72" s="270"/>
      <c r="D72" s="270"/>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1"/>
      <c r="AK72" s="277" t="s">
        <v>484</v>
      </c>
      <c r="AL72" s="277"/>
      <c r="AM72" s="278" t="s">
        <v>484</v>
      </c>
      <c r="AN72" s="278"/>
      <c r="AO72" s="75" t="s">
        <v>484</v>
      </c>
      <c r="AP72" s="75" t="s">
        <v>484</v>
      </c>
      <c r="AQ72" s="77"/>
    </row>
    <row r="73" spans="1:43" ht="12" customHeight="1" x14ac:dyDescent="0.25">
      <c r="A73" s="247" t="s">
        <v>269</v>
      </c>
      <c r="B73" s="248"/>
      <c r="C73" s="248"/>
      <c r="D73" s="248"/>
      <c r="E73" s="248"/>
      <c r="F73" s="248"/>
      <c r="G73" s="248"/>
      <c r="H73" s="248"/>
      <c r="I73" s="248"/>
      <c r="J73" s="248"/>
      <c r="K73" s="248"/>
      <c r="L73" s="248"/>
      <c r="M73" s="248"/>
      <c r="N73" s="248"/>
      <c r="O73" s="248"/>
      <c r="P73" s="248"/>
      <c r="Q73" s="248"/>
      <c r="R73" s="248"/>
      <c r="S73" s="248"/>
      <c r="T73" s="248"/>
      <c r="U73" s="248"/>
      <c r="V73" s="248"/>
      <c r="W73" s="248"/>
      <c r="X73" s="248"/>
      <c r="Y73" s="248"/>
      <c r="Z73" s="248"/>
      <c r="AA73" s="248"/>
      <c r="AB73" s="248"/>
      <c r="AC73" s="248"/>
      <c r="AD73" s="248"/>
      <c r="AE73" s="248"/>
      <c r="AF73" s="248"/>
      <c r="AG73" s="248"/>
      <c r="AH73" s="248"/>
      <c r="AI73" s="248"/>
      <c r="AJ73" s="248"/>
      <c r="AK73" s="277" t="s">
        <v>484</v>
      </c>
      <c r="AL73" s="277"/>
      <c r="AM73" s="278" t="s">
        <v>484</v>
      </c>
      <c r="AN73" s="278"/>
      <c r="AO73" s="75" t="s">
        <v>484</v>
      </c>
      <c r="AP73" s="75" t="s">
        <v>484</v>
      </c>
      <c r="AQ73" s="72"/>
    </row>
    <row r="74" spans="1:43" ht="12" customHeight="1" x14ac:dyDescent="0.25">
      <c r="A74" s="247" t="s">
        <v>268</v>
      </c>
      <c r="B74" s="248"/>
      <c r="C74" s="248"/>
      <c r="D74" s="248"/>
      <c r="E74" s="248"/>
      <c r="F74" s="248"/>
      <c r="G74" s="248"/>
      <c r="H74" s="248"/>
      <c r="I74" s="248"/>
      <c r="J74" s="248"/>
      <c r="K74" s="248"/>
      <c r="L74" s="248"/>
      <c r="M74" s="248"/>
      <c r="N74" s="248"/>
      <c r="O74" s="248"/>
      <c r="P74" s="248"/>
      <c r="Q74" s="248"/>
      <c r="R74" s="248"/>
      <c r="S74" s="248"/>
      <c r="T74" s="248"/>
      <c r="U74" s="248"/>
      <c r="V74" s="248"/>
      <c r="W74" s="248"/>
      <c r="X74" s="248"/>
      <c r="Y74" s="248"/>
      <c r="Z74" s="248"/>
      <c r="AA74" s="248"/>
      <c r="AB74" s="248"/>
      <c r="AC74" s="248"/>
      <c r="AD74" s="248"/>
      <c r="AE74" s="248"/>
      <c r="AF74" s="248"/>
      <c r="AG74" s="248"/>
      <c r="AH74" s="248"/>
      <c r="AI74" s="248"/>
      <c r="AJ74" s="248"/>
      <c r="AK74" s="277" t="s">
        <v>484</v>
      </c>
      <c r="AL74" s="277"/>
      <c r="AM74" s="278" t="s">
        <v>484</v>
      </c>
      <c r="AN74" s="278"/>
      <c r="AO74" s="75" t="s">
        <v>484</v>
      </c>
      <c r="AP74" s="75" t="s">
        <v>484</v>
      </c>
      <c r="AQ74" s="72"/>
    </row>
    <row r="75" spans="1:43" ht="12" customHeight="1" x14ac:dyDescent="0.25">
      <c r="A75" s="247" t="s">
        <v>267</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8"/>
      <c r="AK75" s="277" t="s">
        <v>484</v>
      </c>
      <c r="AL75" s="277"/>
      <c r="AM75" s="278" t="s">
        <v>484</v>
      </c>
      <c r="AN75" s="278"/>
      <c r="AO75" s="75" t="s">
        <v>484</v>
      </c>
      <c r="AP75" s="75" t="s">
        <v>484</v>
      </c>
      <c r="AQ75" s="72"/>
    </row>
    <row r="76" spans="1:43" ht="12" customHeight="1" x14ac:dyDescent="0.25">
      <c r="A76" s="247" t="s">
        <v>266</v>
      </c>
      <c r="B76" s="248"/>
      <c r="C76" s="248"/>
      <c r="D76" s="248"/>
      <c r="E76" s="248"/>
      <c r="F76" s="248"/>
      <c r="G76" s="248"/>
      <c r="H76" s="248"/>
      <c r="I76" s="248"/>
      <c r="J76" s="248"/>
      <c r="K76" s="248"/>
      <c r="L76" s="248"/>
      <c r="M76" s="248"/>
      <c r="N76" s="248"/>
      <c r="O76" s="248"/>
      <c r="P76" s="248"/>
      <c r="Q76" s="248"/>
      <c r="R76" s="248"/>
      <c r="S76" s="248"/>
      <c r="T76" s="248"/>
      <c r="U76" s="248"/>
      <c r="V76" s="248"/>
      <c r="W76" s="248"/>
      <c r="X76" s="248"/>
      <c r="Y76" s="248"/>
      <c r="Z76" s="248"/>
      <c r="AA76" s="248"/>
      <c r="AB76" s="248"/>
      <c r="AC76" s="248"/>
      <c r="AD76" s="248"/>
      <c r="AE76" s="248"/>
      <c r="AF76" s="248"/>
      <c r="AG76" s="248"/>
      <c r="AH76" s="248"/>
      <c r="AI76" s="248"/>
      <c r="AJ76" s="248"/>
      <c r="AK76" s="277" t="s">
        <v>484</v>
      </c>
      <c r="AL76" s="277"/>
      <c r="AM76" s="278" t="s">
        <v>484</v>
      </c>
      <c r="AN76" s="278"/>
      <c r="AO76" s="75" t="s">
        <v>484</v>
      </c>
      <c r="AP76" s="75" t="s">
        <v>484</v>
      </c>
      <c r="AQ76" s="72"/>
    </row>
    <row r="77" spans="1:43" ht="12" customHeight="1" x14ac:dyDescent="0.25">
      <c r="A77" s="247" t="s">
        <v>265</v>
      </c>
      <c r="B77" s="248"/>
      <c r="C77" s="248"/>
      <c r="D77" s="248"/>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248"/>
      <c r="AJ77" s="248"/>
      <c r="AK77" s="277" t="s">
        <v>484</v>
      </c>
      <c r="AL77" s="277"/>
      <c r="AM77" s="278" t="s">
        <v>484</v>
      </c>
      <c r="AN77" s="278"/>
      <c r="AO77" s="75" t="s">
        <v>484</v>
      </c>
      <c r="AP77" s="75" t="s">
        <v>484</v>
      </c>
      <c r="AQ77" s="72"/>
    </row>
    <row r="78" spans="1:43" ht="12.75" customHeight="1" x14ac:dyDescent="0.25">
      <c r="A78" s="247" t="s">
        <v>264</v>
      </c>
      <c r="B78" s="248"/>
      <c r="C78" s="248"/>
      <c r="D78" s="248"/>
      <c r="E78" s="248"/>
      <c r="F78" s="248"/>
      <c r="G78" s="248"/>
      <c r="H78" s="248"/>
      <c r="I78" s="248"/>
      <c r="J78" s="248"/>
      <c r="K78" s="248"/>
      <c r="L78" s="248"/>
      <c r="M78" s="248"/>
      <c r="N78" s="248"/>
      <c r="O78" s="248"/>
      <c r="P78" s="248"/>
      <c r="Q78" s="248"/>
      <c r="R78" s="248"/>
      <c r="S78" s="248"/>
      <c r="T78" s="248"/>
      <c r="U78" s="248"/>
      <c r="V78" s="248"/>
      <c r="W78" s="248"/>
      <c r="X78" s="248"/>
      <c r="Y78" s="248"/>
      <c r="Z78" s="248"/>
      <c r="AA78" s="248"/>
      <c r="AB78" s="248"/>
      <c r="AC78" s="248"/>
      <c r="AD78" s="248"/>
      <c r="AE78" s="248"/>
      <c r="AF78" s="248"/>
      <c r="AG78" s="248"/>
      <c r="AH78" s="248"/>
      <c r="AI78" s="248"/>
      <c r="AJ78" s="248"/>
      <c r="AK78" s="277" t="s">
        <v>484</v>
      </c>
      <c r="AL78" s="277"/>
      <c r="AM78" s="278" t="s">
        <v>484</v>
      </c>
      <c r="AN78" s="278"/>
      <c r="AO78" s="75" t="s">
        <v>484</v>
      </c>
      <c r="AP78" s="75" t="s">
        <v>484</v>
      </c>
      <c r="AQ78" s="72"/>
    </row>
    <row r="79" spans="1:43" ht="12.75" customHeight="1" x14ac:dyDescent="0.25">
      <c r="A79" s="247" t="s">
        <v>263</v>
      </c>
      <c r="B79" s="248"/>
      <c r="C79" s="248"/>
      <c r="D79" s="248"/>
      <c r="E79" s="248"/>
      <c r="F79" s="248"/>
      <c r="G79" s="248"/>
      <c r="H79" s="248"/>
      <c r="I79" s="248"/>
      <c r="J79" s="248"/>
      <c r="K79" s="248"/>
      <c r="L79" s="248"/>
      <c r="M79" s="248"/>
      <c r="N79" s="248"/>
      <c r="O79" s="248"/>
      <c r="P79" s="248"/>
      <c r="Q79" s="248"/>
      <c r="R79" s="248"/>
      <c r="S79" s="248"/>
      <c r="T79" s="248"/>
      <c r="U79" s="248"/>
      <c r="V79" s="248"/>
      <c r="W79" s="248"/>
      <c r="X79" s="248"/>
      <c r="Y79" s="248"/>
      <c r="Z79" s="248"/>
      <c r="AA79" s="248"/>
      <c r="AB79" s="248"/>
      <c r="AC79" s="248"/>
      <c r="AD79" s="248"/>
      <c r="AE79" s="248"/>
      <c r="AF79" s="248"/>
      <c r="AG79" s="248"/>
      <c r="AH79" s="248"/>
      <c r="AI79" s="248"/>
      <c r="AJ79" s="248"/>
      <c r="AK79" s="277" t="s">
        <v>484</v>
      </c>
      <c r="AL79" s="277"/>
      <c r="AM79" s="278" t="s">
        <v>484</v>
      </c>
      <c r="AN79" s="278"/>
      <c r="AO79" s="75" t="s">
        <v>484</v>
      </c>
      <c r="AP79" s="75" t="s">
        <v>484</v>
      </c>
      <c r="AQ79" s="72"/>
    </row>
    <row r="80" spans="1:43" ht="12" customHeight="1" x14ac:dyDescent="0.25">
      <c r="A80" s="272" t="s">
        <v>262</v>
      </c>
      <c r="B80" s="273"/>
      <c r="C80" s="27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273"/>
      <c r="AI80" s="273"/>
      <c r="AJ80" s="273"/>
      <c r="AK80" s="277" t="s">
        <v>484</v>
      </c>
      <c r="AL80" s="277"/>
      <c r="AM80" s="278" t="s">
        <v>484</v>
      </c>
      <c r="AN80" s="278"/>
      <c r="AO80" s="75" t="s">
        <v>484</v>
      </c>
      <c r="AP80" s="75" t="s">
        <v>484</v>
      </c>
      <c r="AQ80" s="77"/>
    </row>
    <row r="81" spans="1:45" ht="12" customHeight="1" x14ac:dyDescent="0.25">
      <c r="A81" s="272" t="s">
        <v>261</v>
      </c>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7" t="s">
        <v>484</v>
      </c>
      <c r="AL81" s="277"/>
      <c r="AM81" s="278" t="s">
        <v>484</v>
      </c>
      <c r="AN81" s="278"/>
      <c r="AO81" s="75" t="s">
        <v>484</v>
      </c>
      <c r="AP81" s="75" t="s">
        <v>484</v>
      </c>
      <c r="AQ81" s="77"/>
    </row>
    <row r="82" spans="1:45" ht="12" customHeight="1" x14ac:dyDescent="0.25">
      <c r="A82" s="247" t="s">
        <v>260</v>
      </c>
      <c r="B82" s="248"/>
      <c r="C82" s="248"/>
      <c r="D82" s="248"/>
      <c r="E82" s="248"/>
      <c r="F82" s="248"/>
      <c r="G82" s="248"/>
      <c r="H82" s="248"/>
      <c r="I82" s="248"/>
      <c r="J82" s="248"/>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K82" s="277" t="s">
        <v>484</v>
      </c>
      <c r="AL82" s="277"/>
      <c r="AM82" s="278" t="s">
        <v>484</v>
      </c>
      <c r="AN82" s="278"/>
      <c r="AO82" s="75" t="s">
        <v>484</v>
      </c>
      <c r="AP82" s="75" t="s">
        <v>484</v>
      </c>
      <c r="AQ82" s="66"/>
    </row>
    <row r="83" spans="1:45" ht="27.75" customHeight="1" x14ac:dyDescent="0.25">
      <c r="A83" s="269" t="s">
        <v>259</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1"/>
      <c r="AK83" s="277" t="s">
        <v>484</v>
      </c>
      <c r="AL83" s="277"/>
      <c r="AM83" s="278" t="s">
        <v>484</v>
      </c>
      <c r="AN83" s="278"/>
      <c r="AO83" s="75" t="s">
        <v>484</v>
      </c>
      <c r="AP83" s="75" t="s">
        <v>484</v>
      </c>
      <c r="AQ83" s="77"/>
    </row>
    <row r="84" spans="1:45" x14ac:dyDescent="0.25">
      <c r="A84" s="269" t="s">
        <v>258</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1"/>
      <c r="AK84" s="277" t="s">
        <v>484</v>
      </c>
      <c r="AL84" s="277"/>
      <c r="AM84" s="278" t="s">
        <v>484</v>
      </c>
      <c r="AN84" s="278"/>
      <c r="AO84" s="75" t="s">
        <v>484</v>
      </c>
      <c r="AP84" s="75" t="s">
        <v>484</v>
      </c>
      <c r="AQ84" s="77"/>
    </row>
    <row r="85" spans="1:45" ht="14.25" customHeight="1" x14ac:dyDescent="0.25">
      <c r="A85" s="279" t="s">
        <v>257</v>
      </c>
      <c r="B85" s="280"/>
      <c r="C85" s="280"/>
      <c r="D85" s="281"/>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277" t="s">
        <v>484</v>
      </c>
      <c r="AL85" s="277"/>
      <c r="AM85" s="278" t="s">
        <v>484</v>
      </c>
      <c r="AN85" s="278"/>
      <c r="AO85" s="75" t="s">
        <v>484</v>
      </c>
      <c r="AP85" s="75" t="s">
        <v>484</v>
      </c>
      <c r="AQ85" s="77"/>
    </row>
    <row r="86" spans="1:45" x14ac:dyDescent="0.25">
      <c r="A86" s="279" t="s">
        <v>256</v>
      </c>
      <c r="B86" s="280"/>
      <c r="C86" s="280"/>
      <c r="D86" s="281"/>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c r="AJ86" s="76"/>
      <c r="AK86" s="277" t="s">
        <v>484</v>
      </c>
      <c r="AL86" s="277"/>
      <c r="AM86" s="278" t="s">
        <v>484</v>
      </c>
      <c r="AN86" s="278"/>
      <c r="AO86" s="75" t="s">
        <v>484</v>
      </c>
      <c r="AP86" s="75" t="s">
        <v>484</v>
      </c>
      <c r="AQ86" s="66"/>
    </row>
    <row r="87" spans="1:45" ht="12" customHeight="1" thickBot="1" x14ac:dyDescent="0.3">
      <c r="A87" s="74" t="s">
        <v>255</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277" t="s">
        <v>484</v>
      </c>
      <c r="AL87" s="277"/>
      <c r="AM87" s="278" t="s">
        <v>484</v>
      </c>
      <c r="AN87" s="278"/>
      <c r="AO87" s="75" t="s">
        <v>484</v>
      </c>
      <c r="AP87" s="75" t="s">
        <v>484</v>
      </c>
      <c r="AQ87" s="72"/>
    </row>
    <row r="88" spans="1:45" ht="3" customHeight="1" x14ac:dyDescent="0.25">
      <c r="A88" s="66"/>
      <c r="B88" s="66"/>
      <c r="C88" s="66"/>
      <c r="D88" s="66"/>
      <c r="E88" s="66"/>
      <c r="F88" s="66"/>
      <c r="G88" s="66"/>
      <c r="H88" s="66"/>
      <c r="I88" s="66"/>
      <c r="J88" s="66"/>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c r="AS88" s="68"/>
    </row>
    <row r="89" spans="1:45" ht="13.5" customHeight="1" x14ac:dyDescent="0.25">
      <c r="A89" s="67" t="s">
        <v>254</v>
      </c>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68"/>
    </row>
    <row r="90" spans="1:45" ht="13.5" customHeight="1" x14ac:dyDescent="0.25">
      <c r="A90" s="71" t="s">
        <v>253</v>
      </c>
      <c r="B90" s="69"/>
      <c r="C90" s="70"/>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8"/>
      <c r="AQ90" s="68"/>
      <c r="AR90" s="68"/>
      <c r="AS90" s="68"/>
    </row>
    <row r="91" spans="1:45" ht="11.25" customHeight="1" x14ac:dyDescent="0.25">
      <c r="A91" s="71" t="s">
        <v>252</v>
      </c>
      <c r="B91" s="69"/>
      <c r="C91" s="70"/>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8"/>
      <c r="AQ91" s="68"/>
      <c r="AR91" s="68"/>
      <c r="AS91" s="66"/>
    </row>
    <row r="92" spans="1:45" x14ac:dyDescent="0.25">
      <c r="A92" s="71" t="s">
        <v>251</v>
      </c>
      <c r="B92" s="69"/>
      <c r="C92" s="70"/>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8"/>
      <c r="AQ92" s="68"/>
      <c r="AR92" s="68"/>
      <c r="AS92" s="66"/>
    </row>
    <row r="93" spans="1:45" x14ac:dyDescent="0.25">
      <c r="A93" s="67" t="s">
        <v>250</v>
      </c>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4"/>
  <sheetViews>
    <sheetView zoomScale="70" zoomScaleNormal="70" workbookViewId="0">
      <selection activeCell="I52" sqref="I52"/>
    </sheetView>
  </sheetViews>
  <sheetFormatPr defaultRowHeight="15.75" x14ac:dyDescent="0.25"/>
  <cols>
    <col min="1" max="1" width="9.140625" style="34"/>
    <col min="2" max="2" width="37.7109375" style="34" customWidth="1"/>
    <col min="3" max="3" width="12.5703125" style="34" customWidth="1"/>
    <col min="4" max="4" width="12.85546875" style="34" customWidth="1"/>
    <col min="5" max="6" width="0" style="34" hidden="1" customWidth="1"/>
    <col min="7" max="7" width="11" style="34" customWidth="1"/>
    <col min="8" max="8" width="15.5703125" style="34" customWidth="1"/>
    <col min="9" max="10" width="18.28515625" style="34" customWidth="1"/>
    <col min="11" max="12" width="45.140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x14ac:dyDescent="0.25">
      <c r="L1" s="105" t="s">
        <v>68</v>
      </c>
    </row>
    <row r="2" spans="1:44" x14ac:dyDescent="0.25">
      <c r="L2" s="25" t="s">
        <v>10</v>
      </c>
    </row>
    <row r="3" spans="1:44" x14ac:dyDescent="0.25">
      <c r="L3" s="25" t="s">
        <v>67</v>
      </c>
    </row>
    <row r="4" spans="1:44" ht="18.75" x14ac:dyDescent="0.3">
      <c r="K4" s="11"/>
    </row>
    <row r="5" spans="1:44" ht="18.75" x14ac:dyDescent="0.25">
      <c r="A5" s="198" t="str">
        <f>'1. паспорт местоположение'!A5:C5</f>
        <v>Год раскрытия информации: 2025 год</v>
      </c>
      <c r="B5" s="198"/>
      <c r="C5" s="198"/>
      <c r="D5" s="198"/>
      <c r="E5" s="198"/>
      <c r="F5" s="198"/>
      <c r="G5" s="198"/>
      <c r="H5" s="198"/>
      <c r="I5" s="198"/>
      <c r="J5" s="198"/>
      <c r="K5" s="198"/>
      <c r="L5" s="198"/>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row>
    <row r="6" spans="1:44" ht="18.75" x14ac:dyDescent="0.3">
      <c r="K6" s="11"/>
    </row>
    <row r="7" spans="1:44" ht="18.75" x14ac:dyDescent="0.25">
      <c r="A7" s="202" t="s">
        <v>9</v>
      </c>
      <c r="B7" s="202"/>
      <c r="C7" s="202"/>
      <c r="D7" s="202"/>
      <c r="E7" s="202"/>
      <c r="F7" s="202"/>
      <c r="G7" s="202"/>
      <c r="H7" s="202"/>
      <c r="I7" s="202"/>
      <c r="J7" s="202"/>
      <c r="K7" s="202"/>
      <c r="L7" s="202"/>
    </row>
    <row r="8" spans="1:44" ht="18.75" x14ac:dyDescent="0.25">
      <c r="A8" s="202"/>
      <c r="B8" s="202"/>
      <c r="C8" s="202"/>
      <c r="D8" s="202"/>
      <c r="E8" s="202"/>
      <c r="F8" s="202"/>
      <c r="G8" s="202"/>
      <c r="H8" s="202"/>
      <c r="I8" s="202"/>
      <c r="J8" s="202"/>
      <c r="K8" s="202"/>
      <c r="L8" s="202"/>
    </row>
    <row r="9" spans="1:44" ht="18.75" x14ac:dyDescent="0.25">
      <c r="A9" s="201" t="str">
        <f>'1. паспорт местоположение'!A9:C9</f>
        <v>Акционерное общество "Братская электросетевая компания"</v>
      </c>
      <c r="B9" s="201"/>
      <c r="C9" s="201"/>
      <c r="D9" s="201"/>
      <c r="E9" s="201"/>
      <c r="F9" s="201"/>
      <c r="G9" s="201"/>
      <c r="H9" s="201"/>
      <c r="I9" s="201"/>
      <c r="J9" s="201"/>
      <c r="K9" s="201"/>
      <c r="L9" s="201"/>
      <c r="M9" s="5"/>
      <c r="N9" s="5"/>
      <c r="O9" s="5"/>
      <c r="P9" s="5"/>
      <c r="Q9" s="5"/>
      <c r="R9" s="5"/>
      <c r="S9" s="5"/>
      <c r="T9" s="5"/>
      <c r="U9" s="5"/>
    </row>
    <row r="10" spans="1:44" x14ac:dyDescent="0.25">
      <c r="A10" s="199" t="s">
        <v>8</v>
      </c>
      <c r="B10" s="199"/>
      <c r="C10" s="199"/>
      <c r="D10" s="199"/>
      <c r="E10" s="199"/>
      <c r="F10" s="199"/>
      <c r="G10" s="199"/>
      <c r="H10" s="199"/>
      <c r="I10" s="199"/>
      <c r="J10" s="199"/>
      <c r="K10" s="199"/>
      <c r="L10" s="199"/>
      <c r="M10" s="4"/>
      <c r="N10" s="4"/>
      <c r="O10" s="4"/>
      <c r="P10" s="4"/>
      <c r="Q10" s="4"/>
      <c r="R10" s="4"/>
      <c r="S10" s="4"/>
      <c r="T10" s="4"/>
      <c r="U10" s="4"/>
    </row>
    <row r="11" spans="1:44" ht="18.75" x14ac:dyDescent="0.25">
      <c r="A11" s="9"/>
      <c r="B11" s="9"/>
      <c r="C11" s="9"/>
      <c r="D11" s="9"/>
      <c r="E11" s="9"/>
      <c r="F11" s="9"/>
      <c r="G11" s="9"/>
      <c r="H11" s="9"/>
      <c r="I11" s="9"/>
      <c r="J11" s="43"/>
      <c r="K11" s="43"/>
      <c r="L11" s="43"/>
      <c r="M11" s="43"/>
      <c r="N11" s="43"/>
      <c r="O11" s="43"/>
      <c r="P11" s="43"/>
      <c r="Q11" s="43"/>
      <c r="R11" s="43"/>
      <c r="S11" s="43"/>
      <c r="T11" s="43"/>
      <c r="U11" s="43"/>
    </row>
    <row r="12" spans="1:44" ht="18.75" x14ac:dyDescent="0.25">
      <c r="A12" s="202" t="str">
        <f>'1. паспорт местоположение'!A12:C12</f>
        <v>O_1.5.2</v>
      </c>
      <c r="B12" s="202"/>
      <c r="C12" s="202"/>
      <c r="D12" s="202"/>
      <c r="E12" s="202"/>
      <c r="F12" s="202"/>
      <c r="G12" s="202"/>
      <c r="H12" s="202"/>
      <c r="I12" s="202"/>
      <c r="J12" s="202"/>
      <c r="K12" s="202"/>
      <c r="L12" s="202"/>
      <c r="M12" s="5"/>
      <c r="N12" s="5"/>
      <c r="O12" s="5"/>
      <c r="P12" s="5"/>
      <c r="Q12" s="5"/>
      <c r="R12" s="5"/>
      <c r="S12" s="5"/>
      <c r="T12" s="5"/>
      <c r="U12" s="5"/>
    </row>
    <row r="13" spans="1:44" x14ac:dyDescent="0.25">
      <c r="A13" s="199" t="s">
        <v>7</v>
      </c>
      <c r="B13" s="199"/>
      <c r="C13" s="199"/>
      <c r="D13" s="199"/>
      <c r="E13" s="199"/>
      <c r="F13" s="199"/>
      <c r="G13" s="199"/>
      <c r="H13" s="199"/>
      <c r="I13" s="199"/>
      <c r="J13" s="199"/>
      <c r="K13" s="199"/>
      <c r="L13" s="199"/>
      <c r="M13" s="4"/>
      <c r="N13" s="4"/>
      <c r="O13" s="4"/>
      <c r="P13" s="4"/>
      <c r="Q13" s="4"/>
      <c r="R13" s="4"/>
      <c r="S13" s="4"/>
      <c r="T13" s="4"/>
      <c r="U13" s="4"/>
    </row>
    <row r="14" spans="1:44" ht="18.75" x14ac:dyDescent="0.3">
      <c r="A14" s="8"/>
      <c r="B14" s="8"/>
      <c r="C14" s="8"/>
      <c r="D14" s="8"/>
      <c r="E14" s="8"/>
      <c r="F14" s="8"/>
      <c r="G14" s="8"/>
      <c r="H14" s="8"/>
      <c r="I14" s="8"/>
      <c r="J14" s="42"/>
      <c r="K14" s="42"/>
      <c r="L14" s="42"/>
      <c r="M14" s="42"/>
      <c r="N14" s="42"/>
      <c r="O14" s="42"/>
      <c r="P14" s="42"/>
      <c r="Q14" s="42"/>
      <c r="R14" s="42"/>
      <c r="S14" s="42"/>
      <c r="T14" s="42"/>
      <c r="U14" s="42"/>
    </row>
    <row r="15" spans="1:44" ht="48.75" customHeight="1" x14ac:dyDescent="0.25">
      <c r="A15" s="200" t="str">
        <f>'1. паспорт местоположение'!A15:C15</f>
        <v>Программное обеспечение и орг.техника в количестве 58 шт. (сервер - 16 шт., многофункциональные устройства - 41 шт., ИБП - 1 шт.), внедрение и развитие программного комплекса САБПЭК(+модули), Directum RX(+модули)</v>
      </c>
      <c r="B15" s="200"/>
      <c r="C15" s="200"/>
      <c r="D15" s="200"/>
      <c r="E15" s="200"/>
      <c r="F15" s="200"/>
      <c r="G15" s="200"/>
      <c r="H15" s="200"/>
      <c r="I15" s="200"/>
      <c r="J15" s="200"/>
      <c r="K15" s="200"/>
      <c r="L15" s="200"/>
      <c r="M15" s="5"/>
      <c r="N15" s="5"/>
      <c r="O15" s="5"/>
      <c r="P15" s="5"/>
      <c r="Q15" s="5"/>
      <c r="R15" s="5"/>
      <c r="S15" s="5"/>
      <c r="T15" s="5"/>
      <c r="U15" s="5"/>
    </row>
    <row r="16" spans="1:44" x14ac:dyDescent="0.25">
      <c r="A16" s="199" t="s">
        <v>6</v>
      </c>
      <c r="B16" s="199"/>
      <c r="C16" s="199"/>
      <c r="D16" s="199"/>
      <c r="E16" s="199"/>
      <c r="F16" s="199"/>
      <c r="G16" s="199"/>
      <c r="H16" s="199"/>
      <c r="I16" s="199"/>
      <c r="J16" s="199"/>
      <c r="K16" s="199"/>
      <c r="L16" s="199"/>
    </row>
    <row r="17" spans="1:12" ht="15.75" customHeight="1" x14ac:dyDescent="0.25">
      <c r="L17" s="47"/>
    </row>
    <row r="18" spans="1:12" x14ac:dyDescent="0.25">
      <c r="K18" s="25"/>
    </row>
    <row r="19" spans="1:12" ht="21" customHeight="1" x14ac:dyDescent="0.25">
      <c r="A19" s="282" t="s">
        <v>451</v>
      </c>
      <c r="B19" s="282"/>
      <c r="C19" s="282"/>
      <c r="D19" s="282"/>
      <c r="E19" s="282"/>
      <c r="F19" s="282"/>
      <c r="G19" s="282"/>
      <c r="H19" s="282"/>
      <c r="I19" s="282"/>
      <c r="J19" s="282"/>
      <c r="K19" s="282"/>
      <c r="L19" s="282"/>
    </row>
    <row r="20" spans="1:12" x14ac:dyDescent="0.25">
      <c r="A20" s="35"/>
      <c r="B20" s="35"/>
    </row>
    <row r="21" spans="1:12" ht="28.5" customHeight="1" x14ac:dyDescent="0.25">
      <c r="A21" s="283" t="s">
        <v>216</v>
      </c>
      <c r="B21" s="283" t="s">
        <v>215</v>
      </c>
      <c r="C21" s="288" t="s">
        <v>395</v>
      </c>
      <c r="D21" s="288"/>
      <c r="E21" s="288"/>
      <c r="F21" s="288"/>
      <c r="G21" s="288"/>
      <c r="H21" s="288"/>
      <c r="I21" s="283" t="s">
        <v>214</v>
      </c>
      <c r="J21" s="285" t="s">
        <v>397</v>
      </c>
      <c r="K21" s="283" t="s">
        <v>213</v>
      </c>
      <c r="L21" s="284" t="s">
        <v>396</v>
      </c>
    </row>
    <row r="22" spans="1:12" ht="58.5" customHeight="1" x14ac:dyDescent="0.25">
      <c r="A22" s="283"/>
      <c r="B22" s="283"/>
      <c r="C22" s="287" t="s">
        <v>3</v>
      </c>
      <c r="D22" s="287"/>
      <c r="E22" s="92"/>
      <c r="F22" s="93"/>
      <c r="G22" s="289" t="s">
        <v>2</v>
      </c>
      <c r="H22" s="290"/>
      <c r="I22" s="283"/>
      <c r="J22" s="286"/>
      <c r="K22" s="283"/>
      <c r="L22" s="284"/>
    </row>
    <row r="23" spans="1:12" ht="47.25" x14ac:dyDescent="0.25">
      <c r="A23" s="283"/>
      <c r="B23" s="283"/>
      <c r="C23" s="46" t="s">
        <v>212</v>
      </c>
      <c r="D23" s="46" t="s">
        <v>211</v>
      </c>
      <c r="E23" s="46" t="s">
        <v>212</v>
      </c>
      <c r="F23" s="46" t="s">
        <v>211</v>
      </c>
      <c r="G23" s="46" t="s">
        <v>212</v>
      </c>
      <c r="H23" s="46" t="s">
        <v>211</v>
      </c>
      <c r="I23" s="283"/>
      <c r="J23" s="287"/>
      <c r="K23" s="283"/>
      <c r="L23" s="284"/>
    </row>
    <row r="24" spans="1:12" x14ac:dyDescent="0.25">
      <c r="A24" s="39">
        <v>1</v>
      </c>
      <c r="B24" s="39">
        <v>2</v>
      </c>
      <c r="C24" s="46">
        <v>3</v>
      </c>
      <c r="D24" s="46">
        <v>4</v>
      </c>
      <c r="E24" s="46">
        <v>5</v>
      </c>
      <c r="F24" s="46">
        <v>6</v>
      </c>
      <c r="G24" s="46">
        <v>7</v>
      </c>
      <c r="H24" s="46">
        <v>8</v>
      </c>
      <c r="I24" s="46">
        <v>9</v>
      </c>
      <c r="J24" s="46">
        <v>10</v>
      </c>
      <c r="K24" s="46">
        <v>11</v>
      </c>
      <c r="L24" s="46">
        <v>12</v>
      </c>
    </row>
    <row r="25" spans="1:12" ht="31.5" x14ac:dyDescent="0.25">
      <c r="A25" s="46">
        <v>1</v>
      </c>
      <c r="B25" s="153" t="s">
        <v>210</v>
      </c>
      <c r="C25" s="116" t="s">
        <v>486</v>
      </c>
      <c r="D25" s="116" t="s">
        <v>486</v>
      </c>
      <c r="E25" s="154"/>
      <c r="F25" s="154"/>
      <c r="G25" s="116" t="s">
        <v>486</v>
      </c>
      <c r="H25" s="116" t="s">
        <v>486</v>
      </c>
      <c r="I25" s="39" t="s">
        <v>486</v>
      </c>
      <c r="J25" s="39" t="s">
        <v>486</v>
      </c>
      <c r="K25" s="45" t="s">
        <v>486</v>
      </c>
      <c r="L25" s="45" t="s">
        <v>486</v>
      </c>
    </row>
    <row r="26" spans="1:12" ht="21.75" customHeight="1" x14ac:dyDescent="0.25">
      <c r="A26" s="46" t="s">
        <v>209</v>
      </c>
      <c r="B26" s="155" t="s">
        <v>402</v>
      </c>
      <c r="C26" s="116" t="s">
        <v>486</v>
      </c>
      <c r="D26" s="116" t="s">
        <v>486</v>
      </c>
      <c r="E26" s="154"/>
      <c r="F26" s="154"/>
      <c r="G26" s="116" t="s">
        <v>486</v>
      </c>
      <c r="H26" s="116" t="s">
        <v>486</v>
      </c>
      <c r="I26" s="45" t="s">
        <v>486</v>
      </c>
      <c r="J26" s="45" t="s">
        <v>486</v>
      </c>
      <c r="K26" s="45" t="s">
        <v>486</v>
      </c>
      <c r="L26" s="45" t="s">
        <v>486</v>
      </c>
    </row>
    <row r="27" spans="1:12" ht="39" customHeight="1" x14ac:dyDescent="0.25">
      <c r="A27" s="46" t="s">
        <v>208</v>
      </c>
      <c r="B27" s="155" t="s">
        <v>404</v>
      </c>
      <c r="C27" s="116" t="s">
        <v>486</v>
      </c>
      <c r="D27" s="116" t="s">
        <v>486</v>
      </c>
      <c r="E27" s="154"/>
      <c r="F27" s="154"/>
      <c r="G27" s="116" t="s">
        <v>486</v>
      </c>
      <c r="H27" s="116" t="s">
        <v>486</v>
      </c>
      <c r="I27" s="45" t="s">
        <v>486</v>
      </c>
      <c r="J27" s="45" t="s">
        <v>486</v>
      </c>
      <c r="K27" s="45" t="s">
        <v>486</v>
      </c>
      <c r="L27" s="45" t="s">
        <v>486</v>
      </c>
    </row>
    <row r="28" spans="1:12" ht="70.5" customHeight="1" x14ac:dyDescent="0.25">
      <c r="A28" s="46" t="s">
        <v>403</v>
      </c>
      <c r="B28" s="155" t="s">
        <v>408</v>
      </c>
      <c r="C28" s="116" t="s">
        <v>486</v>
      </c>
      <c r="D28" s="116" t="s">
        <v>486</v>
      </c>
      <c r="E28" s="154"/>
      <c r="F28" s="154"/>
      <c r="G28" s="116" t="s">
        <v>486</v>
      </c>
      <c r="H28" s="116" t="s">
        <v>486</v>
      </c>
      <c r="I28" s="45" t="s">
        <v>486</v>
      </c>
      <c r="J28" s="45" t="s">
        <v>486</v>
      </c>
      <c r="K28" s="45" t="s">
        <v>486</v>
      </c>
      <c r="L28" s="45" t="s">
        <v>486</v>
      </c>
    </row>
    <row r="29" spans="1:12" ht="54" customHeight="1" x14ac:dyDescent="0.25">
      <c r="A29" s="46" t="s">
        <v>207</v>
      </c>
      <c r="B29" s="155" t="s">
        <v>407</v>
      </c>
      <c r="C29" s="116" t="s">
        <v>486</v>
      </c>
      <c r="D29" s="116" t="s">
        <v>486</v>
      </c>
      <c r="E29" s="154"/>
      <c r="F29" s="154"/>
      <c r="G29" s="116" t="s">
        <v>486</v>
      </c>
      <c r="H29" s="116" t="s">
        <v>486</v>
      </c>
      <c r="I29" s="45" t="s">
        <v>486</v>
      </c>
      <c r="J29" s="45" t="s">
        <v>486</v>
      </c>
      <c r="K29" s="45" t="s">
        <v>486</v>
      </c>
      <c r="L29" s="45" t="s">
        <v>486</v>
      </c>
    </row>
    <row r="30" spans="1:12" ht="42" customHeight="1" x14ac:dyDescent="0.25">
      <c r="A30" s="46" t="s">
        <v>206</v>
      </c>
      <c r="B30" s="155" t="s">
        <v>409</v>
      </c>
      <c r="C30" s="116" t="s">
        <v>486</v>
      </c>
      <c r="D30" s="116" t="s">
        <v>486</v>
      </c>
      <c r="E30" s="154"/>
      <c r="F30" s="154"/>
      <c r="G30" s="116" t="s">
        <v>486</v>
      </c>
      <c r="H30" s="116" t="s">
        <v>486</v>
      </c>
      <c r="I30" s="45" t="s">
        <v>486</v>
      </c>
      <c r="J30" s="45" t="s">
        <v>486</v>
      </c>
      <c r="K30" s="45" t="s">
        <v>486</v>
      </c>
      <c r="L30" s="45" t="s">
        <v>486</v>
      </c>
    </row>
    <row r="31" spans="1:12" ht="37.5" customHeight="1" x14ac:dyDescent="0.25">
      <c r="A31" s="46" t="s">
        <v>205</v>
      </c>
      <c r="B31" s="156" t="s">
        <v>405</v>
      </c>
      <c r="C31" s="116" t="s">
        <v>486</v>
      </c>
      <c r="D31" s="116" t="s">
        <v>486</v>
      </c>
      <c r="E31" s="154"/>
      <c r="F31" s="154"/>
      <c r="G31" s="116" t="s">
        <v>486</v>
      </c>
      <c r="H31" s="116" t="s">
        <v>486</v>
      </c>
      <c r="I31" s="45" t="s">
        <v>486</v>
      </c>
      <c r="J31" s="45" t="s">
        <v>486</v>
      </c>
      <c r="K31" s="45" t="s">
        <v>486</v>
      </c>
      <c r="L31" s="45" t="s">
        <v>486</v>
      </c>
    </row>
    <row r="32" spans="1:12" ht="31.5" x14ac:dyDescent="0.25">
      <c r="A32" s="46" t="s">
        <v>203</v>
      </c>
      <c r="B32" s="156" t="s">
        <v>410</v>
      </c>
      <c r="C32" s="116" t="s">
        <v>486</v>
      </c>
      <c r="D32" s="116" t="s">
        <v>486</v>
      </c>
      <c r="E32" s="154"/>
      <c r="F32" s="154"/>
      <c r="G32" s="116" t="s">
        <v>486</v>
      </c>
      <c r="H32" s="116" t="s">
        <v>486</v>
      </c>
      <c r="I32" s="45" t="s">
        <v>486</v>
      </c>
      <c r="J32" s="45" t="s">
        <v>486</v>
      </c>
      <c r="K32" s="45" t="s">
        <v>486</v>
      </c>
      <c r="L32" s="45" t="s">
        <v>486</v>
      </c>
    </row>
    <row r="33" spans="1:12" ht="37.5" customHeight="1" x14ac:dyDescent="0.25">
      <c r="A33" s="46" t="s">
        <v>421</v>
      </c>
      <c r="B33" s="156" t="s">
        <v>340</v>
      </c>
      <c r="C33" s="116" t="s">
        <v>486</v>
      </c>
      <c r="D33" s="116" t="s">
        <v>486</v>
      </c>
      <c r="E33" s="154"/>
      <c r="F33" s="154"/>
      <c r="G33" s="116" t="s">
        <v>486</v>
      </c>
      <c r="H33" s="116" t="s">
        <v>486</v>
      </c>
      <c r="I33" s="45" t="s">
        <v>486</v>
      </c>
      <c r="J33" s="45" t="s">
        <v>486</v>
      </c>
      <c r="K33" s="45" t="s">
        <v>486</v>
      </c>
      <c r="L33" s="45" t="s">
        <v>486</v>
      </c>
    </row>
    <row r="34" spans="1:12" ht="47.25" customHeight="1" x14ac:dyDescent="0.25">
      <c r="A34" s="46" t="s">
        <v>422</v>
      </c>
      <c r="B34" s="156" t="s">
        <v>414</v>
      </c>
      <c r="C34" s="116" t="s">
        <v>486</v>
      </c>
      <c r="D34" s="116" t="s">
        <v>486</v>
      </c>
      <c r="E34" s="157"/>
      <c r="F34" s="157"/>
      <c r="G34" s="116" t="s">
        <v>486</v>
      </c>
      <c r="H34" s="116" t="s">
        <v>486</v>
      </c>
      <c r="I34" s="45" t="s">
        <v>486</v>
      </c>
      <c r="J34" s="45" t="s">
        <v>486</v>
      </c>
      <c r="K34" s="45" t="s">
        <v>486</v>
      </c>
      <c r="L34" s="45" t="s">
        <v>486</v>
      </c>
    </row>
    <row r="35" spans="1:12" ht="49.5" customHeight="1" x14ac:dyDescent="0.25">
      <c r="A35" s="46" t="s">
        <v>423</v>
      </c>
      <c r="B35" s="156" t="s">
        <v>204</v>
      </c>
      <c r="C35" s="116" t="s">
        <v>486</v>
      </c>
      <c r="D35" s="116" t="s">
        <v>486</v>
      </c>
      <c r="E35" s="157"/>
      <c r="F35" s="157"/>
      <c r="G35" s="116" t="s">
        <v>486</v>
      </c>
      <c r="H35" s="116" t="s">
        <v>486</v>
      </c>
      <c r="I35" s="45" t="s">
        <v>486</v>
      </c>
      <c r="J35" s="45" t="s">
        <v>486</v>
      </c>
      <c r="K35" s="45" t="s">
        <v>486</v>
      </c>
      <c r="L35" s="45" t="s">
        <v>486</v>
      </c>
    </row>
    <row r="36" spans="1:12" ht="37.5" customHeight="1" x14ac:dyDescent="0.25">
      <c r="A36" s="46" t="s">
        <v>424</v>
      </c>
      <c r="B36" s="156" t="s">
        <v>406</v>
      </c>
      <c r="C36" s="116" t="s">
        <v>486</v>
      </c>
      <c r="D36" s="116" t="s">
        <v>486</v>
      </c>
      <c r="E36" s="158"/>
      <c r="F36" s="159"/>
      <c r="G36" s="116" t="s">
        <v>486</v>
      </c>
      <c r="H36" s="116" t="s">
        <v>486</v>
      </c>
      <c r="I36" s="45" t="s">
        <v>486</v>
      </c>
      <c r="J36" s="45" t="s">
        <v>486</v>
      </c>
      <c r="K36" s="45" t="s">
        <v>486</v>
      </c>
      <c r="L36" s="45" t="s">
        <v>486</v>
      </c>
    </row>
    <row r="37" spans="1:12" x14ac:dyDescent="0.25">
      <c r="A37" s="46" t="s">
        <v>425</v>
      </c>
      <c r="B37" s="156" t="s">
        <v>202</v>
      </c>
      <c r="C37" s="116" t="s">
        <v>486</v>
      </c>
      <c r="D37" s="116" t="s">
        <v>486</v>
      </c>
      <c r="E37" s="158"/>
      <c r="F37" s="159"/>
      <c r="G37" s="116" t="s">
        <v>486</v>
      </c>
      <c r="H37" s="116" t="s">
        <v>486</v>
      </c>
      <c r="I37" s="45" t="s">
        <v>486</v>
      </c>
      <c r="J37" s="45" t="s">
        <v>486</v>
      </c>
      <c r="K37" s="45" t="s">
        <v>486</v>
      </c>
      <c r="L37" s="45" t="s">
        <v>486</v>
      </c>
    </row>
    <row r="38" spans="1:12" x14ac:dyDescent="0.25">
      <c r="A38" s="46" t="s">
        <v>426</v>
      </c>
      <c r="B38" s="153" t="s">
        <v>201</v>
      </c>
      <c r="C38" s="160">
        <v>45658</v>
      </c>
      <c r="D38" s="160">
        <v>47453</v>
      </c>
      <c r="E38" s="161"/>
      <c r="F38" s="161"/>
      <c r="G38" s="116" t="s">
        <v>486</v>
      </c>
      <c r="H38" s="116" t="s">
        <v>486</v>
      </c>
      <c r="I38" s="45" t="s">
        <v>486</v>
      </c>
      <c r="J38" s="45" t="s">
        <v>486</v>
      </c>
      <c r="K38" s="45" t="s">
        <v>486</v>
      </c>
      <c r="L38" s="45" t="s">
        <v>486</v>
      </c>
    </row>
    <row r="39" spans="1:12" ht="79.5" customHeight="1" x14ac:dyDescent="0.25">
      <c r="A39" s="46">
        <v>2</v>
      </c>
      <c r="B39" s="156" t="s">
        <v>411</v>
      </c>
      <c r="C39" s="160">
        <v>45658</v>
      </c>
      <c r="D39" s="160">
        <v>47270</v>
      </c>
      <c r="E39" s="161"/>
      <c r="F39" s="161"/>
      <c r="G39" s="116" t="s">
        <v>486</v>
      </c>
      <c r="H39" s="116" t="s">
        <v>486</v>
      </c>
      <c r="I39" s="45" t="s">
        <v>486</v>
      </c>
      <c r="J39" s="45" t="s">
        <v>486</v>
      </c>
      <c r="K39" s="45" t="s">
        <v>486</v>
      </c>
      <c r="L39" s="45" t="s">
        <v>486</v>
      </c>
    </row>
    <row r="40" spans="1:12" ht="33.75" customHeight="1" x14ac:dyDescent="0.25">
      <c r="A40" s="46" t="s">
        <v>200</v>
      </c>
      <c r="B40" s="156" t="s">
        <v>413</v>
      </c>
      <c r="C40" s="160">
        <v>45809</v>
      </c>
      <c r="D40" s="160">
        <v>47453</v>
      </c>
      <c r="E40" s="161"/>
      <c r="F40" s="161"/>
      <c r="G40" s="116" t="s">
        <v>486</v>
      </c>
      <c r="H40" s="116" t="s">
        <v>486</v>
      </c>
      <c r="I40" s="45" t="s">
        <v>486</v>
      </c>
      <c r="J40" s="45" t="s">
        <v>486</v>
      </c>
      <c r="K40" s="45" t="s">
        <v>486</v>
      </c>
      <c r="L40" s="45" t="s">
        <v>486</v>
      </c>
    </row>
    <row r="41" spans="1:12" ht="63" customHeight="1" x14ac:dyDescent="0.25">
      <c r="A41" s="46" t="s">
        <v>199</v>
      </c>
      <c r="B41" s="153" t="s">
        <v>478</v>
      </c>
      <c r="C41" s="160" t="s">
        <v>486</v>
      </c>
      <c r="D41" s="160" t="s">
        <v>486</v>
      </c>
      <c r="E41" s="161"/>
      <c r="F41" s="161"/>
      <c r="G41" s="116" t="s">
        <v>486</v>
      </c>
      <c r="H41" s="116" t="s">
        <v>486</v>
      </c>
      <c r="I41" s="45" t="s">
        <v>486</v>
      </c>
      <c r="J41" s="45" t="s">
        <v>486</v>
      </c>
      <c r="K41" s="45" t="s">
        <v>486</v>
      </c>
      <c r="L41" s="45" t="s">
        <v>486</v>
      </c>
    </row>
    <row r="42" spans="1:12" ht="58.5" customHeight="1" x14ac:dyDescent="0.25">
      <c r="A42" s="46">
        <v>3</v>
      </c>
      <c r="B42" s="156" t="s">
        <v>412</v>
      </c>
      <c r="C42" s="160" t="s">
        <v>486</v>
      </c>
      <c r="D42" s="160" t="s">
        <v>486</v>
      </c>
      <c r="E42" s="161"/>
      <c r="F42" s="161"/>
      <c r="G42" s="116" t="s">
        <v>486</v>
      </c>
      <c r="H42" s="116" t="s">
        <v>486</v>
      </c>
      <c r="I42" s="45" t="s">
        <v>486</v>
      </c>
      <c r="J42" s="45" t="s">
        <v>486</v>
      </c>
      <c r="K42" s="45" t="s">
        <v>486</v>
      </c>
      <c r="L42" s="45" t="s">
        <v>486</v>
      </c>
    </row>
    <row r="43" spans="1:12" ht="34.5" customHeight="1" x14ac:dyDescent="0.25">
      <c r="A43" s="46" t="s">
        <v>198</v>
      </c>
      <c r="B43" s="156" t="s">
        <v>196</v>
      </c>
      <c r="C43" s="160" t="s">
        <v>486</v>
      </c>
      <c r="D43" s="160" t="s">
        <v>486</v>
      </c>
      <c r="E43" s="161"/>
      <c r="F43" s="161"/>
      <c r="G43" s="116" t="s">
        <v>486</v>
      </c>
      <c r="H43" s="116" t="s">
        <v>486</v>
      </c>
      <c r="I43" s="45" t="s">
        <v>486</v>
      </c>
      <c r="J43" s="45" t="s">
        <v>486</v>
      </c>
      <c r="K43" s="45" t="s">
        <v>486</v>
      </c>
      <c r="L43" s="45" t="s">
        <v>486</v>
      </c>
    </row>
    <row r="44" spans="1:12" ht="24.75" customHeight="1" x14ac:dyDescent="0.25">
      <c r="A44" s="46" t="s">
        <v>197</v>
      </c>
      <c r="B44" s="156" t="s">
        <v>194</v>
      </c>
      <c r="C44" s="160" t="s">
        <v>486</v>
      </c>
      <c r="D44" s="160" t="s">
        <v>486</v>
      </c>
      <c r="E44" s="161"/>
      <c r="F44" s="161"/>
      <c r="G44" s="116" t="s">
        <v>486</v>
      </c>
      <c r="H44" s="116" t="s">
        <v>486</v>
      </c>
      <c r="I44" s="45" t="s">
        <v>486</v>
      </c>
      <c r="J44" s="45" t="s">
        <v>486</v>
      </c>
      <c r="K44" s="45" t="s">
        <v>486</v>
      </c>
      <c r="L44" s="45" t="s">
        <v>486</v>
      </c>
    </row>
    <row r="45" spans="1:12" ht="90.75" customHeight="1" x14ac:dyDescent="0.25">
      <c r="A45" s="46" t="s">
        <v>195</v>
      </c>
      <c r="B45" s="156" t="s">
        <v>417</v>
      </c>
      <c r="C45" s="160" t="s">
        <v>486</v>
      </c>
      <c r="D45" s="160" t="s">
        <v>486</v>
      </c>
      <c r="E45" s="161"/>
      <c r="F45" s="161"/>
      <c r="G45" s="116" t="s">
        <v>486</v>
      </c>
      <c r="H45" s="116" t="s">
        <v>486</v>
      </c>
      <c r="I45" s="45" t="s">
        <v>486</v>
      </c>
      <c r="J45" s="45" t="s">
        <v>486</v>
      </c>
      <c r="K45" s="45" t="s">
        <v>486</v>
      </c>
      <c r="L45" s="45" t="s">
        <v>486</v>
      </c>
    </row>
    <row r="46" spans="1:12" ht="167.25" customHeight="1" x14ac:dyDescent="0.25">
      <c r="A46" s="46" t="s">
        <v>193</v>
      </c>
      <c r="B46" s="156" t="s">
        <v>415</v>
      </c>
      <c r="C46" s="160" t="s">
        <v>486</v>
      </c>
      <c r="D46" s="160" t="s">
        <v>486</v>
      </c>
      <c r="E46" s="161"/>
      <c r="F46" s="161"/>
      <c r="G46" s="116" t="s">
        <v>486</v>
      </c>
      <c r="H46" s="116" t="s">
        <v>486</v>
      </c>
      <c r="I46" s="45" t="s">
        <v>486</v>
      </c>
      <c r="J46" s="45" t="s">
        <v>486</v>
      </c>
      <c r="K46" s="45" t="s">
        <v>486</v>
      </c>
      <c r="L46" s="45" t="s">
        <v>486</v>
      </c>
    </row>
    <row r="47" spans="1:12" ht="30.75" customHeight="1" x14ac:dyDescent="0.25">
      <c r="A47" s="46" t="s">
        <v>191</v>
      </c>
      <c r="B47" s="156" t="s">
        <v>192</v>
      </c>
      <c r="C47" s="160" t="s">
        <v>486</v>
      </c>
      <c r="D47" s="160" t="s">
        <v>486</v>
      </c>
      <c r="E47" s="161"/>
      <c r="F47" s="161"/>
      <c r="G47" s="116" t="s">
        <v>486</v>
      </c>
      <c r="H47" s="116" t="s">
        <v>486</v>
      </c>
      <c r="I47" s="45" t="s">
        <v>486</v>
      </c>
      <c r="J47" s="45" t="s">
        <v>486</v>
      </c>
      <c r="K47" s="45" t="s">
        <v>486</v>
      </c>
      <c r="L47" s="45" t="s">
        <v>486</v>
      </c>
    </row>
    <row r="48" spans="1:12" ht="37.5" customHeight="1" x14ac:dyDescent="0.25">
      <c r="A48" s="46" t="s">
        <v>427</v>
      </c>
      <c r="B48" s="153" t="s">
        <v>190</v>
      </c>
      <c r="C48" s="160" t="s">
        <v>486</v>
      </c>
      <c r="D48" s="160" t="s">
        <v>486</v>
      </c>
      <c r="E48" s="161"/>
      <c r="F48" s="161"/>
      <c r="G48" s="116" t="s">
        <v>486</v>
      </c>
      <c r="H48" s="116" t="s">
        <v>486</v>
      </c>
      <c r="I48" s="45" t="s">
        <v>486</v>
      </c>
      <c r="J48" s="45" t="s">
        <v>486</v>
      </c>
      <c r="K48" s="45" t="s">
        <v>486</v>
      </c>
      <c r="L48" s="45" t="s">
        <v>486</v>
      </c>
    </row>
    <row r="49" spans="1:12" ht="35.25" customHeight="1" x14ac:dyDescent="0.25">
      <c r="A49" s="46">
        <v>4</v>
      </c>
      <c r="B49" s="156" t="s">
        <v>188</v>
      </c>
      <c r="C49" s="160" t="s">
        <v>486</v>
      </c>
      <c r="D49" s="160" t="s">
        <v>486</v>
      </c>
      <c r="E49" s="161"/>
      <c r="F49" s="161"/>
      <c r="G49" s="116" t="s">
        <v>486</v>
      </c>
      <c r="H49" s="116" t="s">
        <v>486</v>
      </c>
      <c r="I49" s="45" t="s">
        <v>486</v>
      </c>
      <c r="J49" s="45" t="s">
        <v>486</v>
      </c>
      <c r="K49" s="45" t="s">
        <v>486</v>
      </c>
      <c r="L49" s="45" t="s">
        <v>486</v>
      </c>
    </row>
    <row r="50" spans="1:12" ht="86.25" customHeight="1" x14ac:dyDescent="0.25">
      <c r="A50" s="46" t="s">
        <v>189</v>
      </c>
      <c r="B50" s="156" t="s">
        <v>416</v>
      </c>
      <c r="C50" s="160" t="s">
        <v>486</v>
      </c>
      <c r="D50" s="160" t="s">
        <v>486</v>
      </c>
      <c r="E50" s="161"/>
      <c r="F50" s="161"/>
      <c r="G50" s="116" t="s">
        <v>486</v>
      </c>
      <c r="H50" s="116" t="s">
        <v>486</v>
      </c>
      <c r="I50" s="45" t="s">
        <v>486</v>
      </c>
      <c r="J50" s="45" t="s">
        <v>486</v>
      </c>
      <c r="K50" s="45" t="s">
        <v>486</v>
      </c>
      <c r="L50" s="45" t="s">
        <v>486</v>
      </c>
    </row>
    <row r="51" spans="1:12" ht="77.25" customHeight="1" x14ac:dyDescent="0.25">
      <c r="A51" s="46" t="s">
        <v>187</v>
      </c>
      <c r="B51" s="156" t="s">
        <v>418</v>
      </c>
      <c r="C51" s="160" t="s">
        <v>486</v>
      </c>
      <c r="D51" s="160" t="s">
        <v>486</v>
      </c>
      <c r="E51" s="161"/>
      <c r="F51" s="161"/>
      <c r="G51" s="116" t="s">
        <v>486</v>
      </c>
      <c r="H51" s="116" t="s">
        <v>486</v>
      </c>
      <c r="I51" s="45" t="s">
        <v>486</v>
      </c>
      <c r="J51" s="45" t="s">
        <v>486</v>
      </c>
      <c r="K51" s="45" t="s">
        <v>486</v>
      </c>
      <c r="L51" s="45" t="s">
        <v>486</v>
      </c>
    </row>
    <row r="52" spans="1:12" ht="71.25" customHeight="1" x14ac:dyDescent="0.25">
      <c r="A52" s="46" t="s">
        <v>185</v>
      </c>
      <c r="B52" s="156" t="s">
        <v>186</v>
      </c>
      <c r="C52" s="160" t="s">
        <v>486</v>
      </c>
      <c r="D52" s="160" t="s">
        <v>486</v>
      </c>
      <c r="E52" s="161"/>
      <c r="F52" s="161"/>
      <c r="G52" s="116" t="s">
        <v>486</v>
      </c>
      <c r="H52" s="116" t="s">
        <v>486</v>
      </c>
      <c r="I52" s="45" t="s">
        <v>486</v>
      </c>
      <c r="J52" s="45" t="s">
        <v>486</v>
      </c>
      <c r="K52" s="45" t="s">
        <v>486</v>
      </c>
      <c r="L52" s="45" t="s">
        <v>486</v>
      </c>
    </row>
    <row r="53" spans="1:12" ht="48" customHeight="1" x14ac:dyDescent="0.25">
      <c r="A53" s="46" t="s">
        <v>183</v>
      </c>
      <c r="B53" s="97" t="s">
        <v>419</v>
      </c>
      <c r="C53" s="160">
        <v>45992</v>
      </c>
      <c r="D53" s="160">
        <v>47483</v>
      </c>
      <c r="E53" s="161"/>
      <c r="F53" s="161"/>
      <c r="G53" s="116" t="s">
        <v>486</v>
      </c>
      <c r="H53" s="116" t="s">
        <v>486</v>
      </c>
      <c r="I53" s="45" t="s">
        <v>486</v>
      </c>
      <c r="J53" s="45" t="s">
        <v>486</v>
      </c>
      <c r="K53" s="45" t="s">
        <v>486</v>
      </c>
      <c r="L53" s="45" t="s">
        <v>486</v>
      </c>
    </row>
    <row r="54" spans="1:12" ht="46.5" customHeight="1" x14ac:dyDescent="0.25">
      <c r="A54" s="46" t="s">
        <v>420</v>
      </c>
      <c r="B54" s="156" t="s">
        <v>184</v>
      </c>
      <c r="C54" s="160" t="s">
        <v>486</v>
      </c>
      <c r="D54" s="160" t="s">
        <v>486</v>
      </c>
      <c r="E54" s="161"/>
      <c r="F54" s="161"/>
      <c r="G54" s="116" t="s">
        <v>486</v>
      </c>
      <c r="H54" s="116" t="s">
        <v>486</v>
      </c>
      <c r="I54" s="45" t="s">
        <v>486</v>
      </c>
      <c r="J54" s="45" t="s">
        <v>486</v>
      </c>
      <c r="K54" s="45" t="s">
        <v>486</v>
      </c>
      <c r="L54" s="45" t="s">
        <v>486</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2025-09-18T03:27:30Z</dcterms:modified>
</cp:coreProperties>
</file>